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120" yWindow="105" windowWidth="15120" windowHeight="75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0" i="1" l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99" i="1"/>
  <c r="F75" i="1" l="1"/>
  <c r="F61" i="1" l="1"/>
  <c r="F52" i="1" l="1"/>
  <c r="F48" i="1"/>
  <c r="F34" i="1"/>
  <c r="F43" i="1"/>
  <c r="F42" i="1"/>
  <c r="F41" i="1"/>
  <c r="F40" i="1"/>
  <c r="F39" i="1"/>
  <c r="F38" i="1"/>
  <c r="F37" i="1"/>
  <c r="F36" i="1"/>
  <c r="F45" i="1"/>
  <c r="F44" i="1"/>
  <c r="F47" i="1"/>
  <c r="F35" i="1"/>
  <c r="F46" i="1" l="1"/>
  <c r="F33" i="1"/>
  <c r="F162" i="1"/>
  <c r="F161" i="1"/>
  <c r="F81" i="1" l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19" i="1"/>
  <c r="F80" i="1"/>
  <c r="F79" i="1" l="1"/>
  <c r="F78" i="1" l="1"/>
  <c r="F156" i="1" l="1"/>
  <c r="F77" i="1"/>
  <c r="F76" i="1"/>
  <c r="F74" i="1"/>
  <c r="F57" i="1" l="1"/>
  <c r="F124" i="1" l="1"/>
  <c r="F123" i="1"/>
  <c r="F122" i="1"/>
  <c r="F73" i="1"/>
  <c r="F121" i="1" l="1"/>
  <c r="F50" i="1" l="1"/>
  <c r="F51" i="1"/>
  <c r="F53" i="1"/>
  <c r="F49" i="1"/>
  <c r="F32" i="1"/>
  <c r="F31" i="1"/>
  <c r="F30" i="1"/>
  <c r="F29" i="1"/>
  <c r="F151" i="1" l="1"/>
  <c r="F147" i="1"/>
  <c r="F148" i="1"/>
  <c r="F149" i="1"/>
  <c r="F150" i="1"/>
  <c r="F152" i="1"/>
  <c r="F146" i="1"/>
  <c r="F70" i="1" l="1"/>
  <c r="F67" i="1"/>
  <c r="F58" i="1"/>
  <c r="F26" i="1"/>
  <c r="F21" i="1"/>
  <c r="F25" i="1"/>
  <c r="F159" i="1"/>
  <c r="F127" i="1" l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6" i="1" l="1"/>
  <c r="F158" i="1"/>
  <c r="F160" i="1"/>
  <c r="F155" i="1"/>
  <c r="F157" i="1"/>
  <c r="F154" i="1"/>
  <c r="F153" i="1" l="1"/>
  <c r="F71" i="1"/>
  <c r="F59" i="1"/>
  <c r="F60" i="1"/>
  <c r="F62" i="1"/>
  <c r="F63" i="1"/>
  <c r="F64" i="1"/>
  <c r="F65" i="1"/>
  <c r="F66" i="1"/>
  <c r="F68" i="1"/>
  <c r="F69" i="1"/>
  <c r="F72" i="1"/>
  <c r="F56" i="1"/>
  <c r="F28" i="1"/>
  <c r="F17" i="1"/>
  <c r="F18" i="1"/>
  <c r="F19" i="1"/>
  <c r="F20" i="1"/>
  <c r="F22" i="1"/>
  <c r="F23" i="1"/>
  <c r="F24" i="1"/>
  <c r="F27" i="1"/>
  <c r="F16" i="1"/>
  <c r="F55" i="1" l="1"/>
  <c r="F54" i="1" s="1"/>
  <c r="F15" i="1"/>
  <c r="E12" i="1"/>
  <c r="F12" i="1" s="1"/>
  <c r="G12" i="1" s="1"/>
  <c r="B12" i="1"/>
  <c r="F13" i="1" l="1"/>
</calcChain>
</file>

<file path=xl/sharedStrings.xml><?xml version="1.0" encoding="utf-8"?>
<sst xmlns="http://schemas.openxmlformats.org/spreadsheetml/2006/main" count="574" uniqueCount="204">
  <si>
    <t xml:space="preserve">         ´³ÅÇÝ N </t>
  </si>
  <si>
    <t>09</t>
  </si>
  <si>
    <t xml:space="preserve">   ÊáõÙµ N</t>
  </si>
  <si>
    <t xml:space="preserve">¸³ë N </t>
  </si>
  <si>
    <t xml:space="preserve">¶ÝíáÕ ³åñ³ÝùÝ»ñÇ, Í³é³ÛáõÃÛáõÝÝ»ñÇ </t>
  </si>
  <si>
    <t>²åñ³ÝùÝ»ñÇ, Í³é³ÛáõÃÛáõÝÝ»ñÇ ¨ ³ßË³ï³ÝùÝ»ñÇ ³Ýí³ÝáõÙÝ»ñÁª Áëï ï»Õ»Ï³ïáõÇ</t>
  </si>
  <si>
    <t>¶ÝÙ³Ý Ó¨Á</t>
  </si>
  <si>
    <t>â³÷Ù³Ý ÙÇ³íáñ Áëïª ï»Õ»Ï³ïáõÇ</t>
  </si>
  <si>
    <t>ØÇ³íáñÇ ·ÇÝÁ (¹ñ³Ùáí)</t>
  </si>
  <si>
    <t>¨ ³ßË³ï³ÝùÝ»ñÇ ÙÇç³ÝóÇÏ Ïá¹Áª Áëï ï»Õ»Ï³ïáõÇ</t>
  </si>
  <si>
    <t>²Ø´àÔæÀ</t>
  </si>
  <si>
    <t>X</t>
  </si>
  <si>
    <t>³Û¹ ÃíáõÙª</t>
  </si>
  <si>
    <t>Գրենական պիտույքներ և գրասենյակային ապրանքներ</t>
  </si>
  <si>
    <t>30192121</t>
  </si>
  <si>
    <t>·Ý¹ÇÏ³íáñ ·ñÇã</t>
  </si>
  <si>
    <t>ՄԱ</t>
  </si>
  <si>
    <t>Ñ³ï</t>
  </si>
  <si>
    <t>30197631</t>
  </si>
  <si>
    <t>ÃáõÕÃ, A4 ýáñÙ³ïÇ1 /21x29.7/</t>
  </si>
  <si>
    <t>ïáõ÷</t>
  </si>
  <si>
    <t>30197231</t>
  </si>
  <si>
    <t>ÃÕÃ³å³Ý³Ï, åáÉÇÙ»ñ³ÛÇÝ Ã³Õ³ÝÃ, ý³ÛÉ</t>
  </si>
  <si>
    <t>30197232</t>
  </si>
  <si>
    <t>ÃÕÃ³å³Ý³Ï, ³ñ³·³Ï³ñ, ÃÕÃÛ³</t>
  </si>
  <si>
    <t>30199231</t>
  </si>
  <si>
    <t>Ý³Ù³ÏÇ Íñ³ñ</t>
  </si>
  <si>
    <t>39263420</t>
  </si>
  <si>
    <t>³Ùñ³Ï, Ù»ï³ÕÛ³, Ù»Í</t>
  </si>
  <si>
    <t>30197122</t>
  </si>
  <si>
    <t>Ïá×·³Ù, åÉ³ëïÙ³ë» ·ÉËÇÏáí</t>
  </si>
  <si>
    <t>30192740</t>
  </si>
  <si>
    <t>ÃáõÕÃ, ·áõÝ³íáñ, A4ýáñÙ³ïÇ</t>
  </si>
  <si>
    <t>30192750</t>
  </si>
  <si>
    <t>ýÉáÙ³ëï»ñ</t>
  </si>
  <si>
    <t>44922100</t>
  </si>
  <si>
    <t xml:space="preserve"> Ï³íÇ×</t>
  </si>
  <si>
    <t>Կենցաղային և հանրային սննդի նյութեր</t>
  </si>
  <si>
    <t>39836000</t>
  </si>
  <si>
    <t>³í»É</t>
  </si>
  <si>
    <t>39831241</t>
  </si>
  <si>
    <t>39831242</t>
  </si>
  <si>
    <t>Éí³óùÇ ÷áßÇ, Ó»éùáí Éí³Ý³Éáõ Ñ³Ù³ñ</t>
  </si>
  <si>
    <t>33761000</t>
  </si>
  <si>
    <t>éáõÉáÝáí, ½áõ·³ñ³ÝÇ ÃáõÕÃ</t>
  </si>
  <si>
    <t>31531210</t>
  </si>
  <si>
    <t>1.¿É»Ïïñ³Ï³Ý É³Ùå, 60W, 80W, 100W</t>
  </si>
  <si>
    <t>39811300</t>
  </si>
  <si>
    <t xml:space="preserve"> Ñáï³½»ñÍáÕ ÙÇçáóÝ»ñ</t>
  </si>
  <si>
    <t>39513200</t>
  </si>
  <si>
    <t>ÃÕÃ» ³ÝÓ»éáóÇÏÝ»ñ, »ñÏß»ñï</t>
  </si>
  <si>
    <t>39831600</t>
  </si>
  <si>
    <t>18141000</t>
  </si>
  <si>
    <t>Ó»éÝáó ïÝï»ë³Ï³Ý</t>
  </si>
  <si>
    <t>39813000</t>
  </si>
  <si>
    <t>é³Ëß³</t>
  </si>
  <si>
    <t>39525800</t>
  </si>
  <si>
    <t>÷áßáõ ßáñ</t>
  </si>
  <si>
    <t>Ծառայություններ</t>
  </si>
  <si>
    <t>¸ñ³Ù</t>
  </si>
  <si>
    <t>71314100</t>
  </si>
  <si>
    <t xml:space="preserve"> ¿É»Ïïñ³Ï³Ý ¿Ý»ñ·Ç³ÛÇ Ñ»ï Ï³åí³Í Í³é³ÛáõÃÛáõÝÝ»ñ</t>
  </si>
  <si>
    <t>Ù3</t>
  </si>
  <si>
    <t>22212100</t>
  </si>
  <si>
    <t>å³ñµ»ñ³Ï³Ý Ññ³å³ñ³ÏáõÙÝ»ñ</t>
  </si>
  <si>
    <t>50312000</t>
  </si>
  <si>
    <t>ՔԱՆԱԿ</t>
  </si>
  <si>
    <t>հատ</t>
  </si>
  <si>
    <t>39839100</t>
  </si>
  <si>
    <t>գոգաթիակ</t>
  </si>
  <si>
    <t>էլ. ստորագրության սպասարկման ծառայություն</t>
  </si>
  <si>
    <t>79132100</t>
  </si>
  <si>
    <t>ապակի լվացող հեղուկ</t>
  </si>
  <si>
    <t>39831240</t>
  </si>
  <si>
    <t>ապակի լվացող շոր</t>
  </si>
  <si>
    <t>39831281</t>
  </si>
  <si>
    <t>30192130</t>
  </si>
  <si>
    <t>Գունավոր մատիտներ</t>
  </si>
  <si>
    <t>1. Կենցաղային նյութեր</t>
  </si>
  <si>
    <t xml:space="preserve"> </t>
  </si>
  <si>
    <t>2. Հանրային սննդի նյութեր</t>
  </si>
  <si>
    <t>Ñ³ï³ÏÇ մաքրելու ßáñ</t>
  </si>
  <si>
    <t>Գարոխ դեղին</t>
  </si>
  <si>
    <t>Հատիկ լոբի</t>
  </si>
  <si>
    <t>Պանիր</t>
  </si>
  <si>
    <t>Հավի միս</t>
  </si>
  <si>
    <t>Կարտոֆիլ</t>
  </si>
  <si>
    <t>Սոխ գլուխ</t>
  </si>
  <si>
    <t>Տոմատի մածուկ</t>
  </si>
  <si>
    <t>Կաղամբ</t>
  </si>
  <si>
    <t>Գազար</t>
  </si>
  <si>
    <t>Կարմիր ճակնդեղ</t>
  </si>
  <si>
    <t>Խնձոր</t>
  </si>
  <si>
    <t>Շաքար</t>
  </si>
  <si>
    <t>Աղ</t>
  </si>
  <si>
    <t>Հաց , մատնաքաշ</t>
  </si>
  <si>
    <t>15811120</t>
  </si>
  <si>
    <t>15614300</t>
  </si>
  <si>
    <t>15851100</t>
  </si>
  <si>
    <t>15616000</t>
  </si>
  <si>
    <t>15412200</t>
  </si>
  <si>
    <t>15331154</t>
  </si>
  <si>
    <t>15331153</t>
  </si>
  <si>
    <t>15331151</t>
  </si>
  <si>
    <t>15540000</t>
  </si>
  <si>
    <t>15112110</t>
  </si>
  <si>
    <t>15313000</t>
  </si>
  <si>
    <t>15331161</t>
  </si>
  <si>
    <t>15333100</t>
  </si>
  <si>
    <t>15331142</t>
  </si>
  <si>
    <t>15331164</t>
  </si>
  <si>
    <t>15332140</t>
  </si>
  <si>
    <t>15831000</t>
  </si>
  <si>
    <t>15872400</t>
  </si>
  <si>
    <t>3142500</t>
  </si>
  <si>
    <t xml:space="preserve">Ձու </t>
  </si>
  <si>
    <t>կգ</t>
  </si>
  <si>
    <t>03413000</t>
  </si>
  <si>
    <t>Վառելափայտ</t>
  </si>
  <si>
    <t>Համակարգչային սարքերի պահպանման և վերանորոգման ծառայություններ</t>
  </si>
  <si>
    <t>Պատվիրատու` Տավուշի մարզի &lt;&lt;Դովեղի միջնակարգ դպրոց&gt;&gt; ՊՈԱԿ 
Ծրագիրը`   Կրթություն
Անվանումը` Հանրակրթական դպրոցի պահպանում</t>
  </si>
  <si>
    <t>50310000</t>
  </si>
  <si>
    <t>Համակարգիչների սպասարկում</t>
  </si>
  <si>
    <t>24910001</t>
  </si>
  <si>
    <t>սոսինձ, չոր, միջին չափի</t>
  </si>
  <si>
    <t>30197100</t>
  </si>
  <si>
    <t>կարիչի ասեղ, N10</t>
  </si>
  <si>
    <t>30192125</t>
  </si>
  <si>
    <t>աման լվացող հեղուկ 5 լ-ոց</t>
  </si>
  <si>
    <t>39831000</t>
  </si>
  <si>
    <t>ժավել</t>
  </si>
  <si>
    <t>19641000</t>
  </si>
  <si>
    <t>աղբի տոպրակ</t>
  </si>
  <si>
    <r>
      <rPr>
        <b/>
        <sz val="8"/>
        <rFont val="Arial LatArm"/>
        <family val="2"/>
      </rPr>
      <t>ÀÜ¸²ØºÜÀ Ì²ÊêºðÆ ¶àôØ²ðÀ</t>
    </r>
    <r>
      <rPr>
        <b/>
        <sz val="9"/>
        <rFont val="Arial LatArm"/>
        <family val="2"/>
      </rPr>
      <t xml:space="preserve">                                                                                                                          (Ñ³½³ñ ¹ñ³Ùáí)</t>
    </r>
  </si>
  <si>
    <t>Ցորենի ալյուր</t>
  </si>
  <si>
    <t>Բրինձ -2</t>
  </si>
  <si>
    <t>Բրինձ -1</t>
  </si>
  <si>
    <t>Մակարոն-1</t>
  </si>
  <si>
    <t>հնդկաձավար-1</t>
  </si>
  <si>
    <t>բուսական յուղ -1</t>
  </si>
  <si>
    <t>Ոսպ-1</t>
  </si>
  <si>
    <t>Մակարոն-2</t>
  </si>
  <si>
    <t>հնդկաձավար-2</t>
  </si>
  <si>
    <t>Ոսպ-2</t>
  </si>
  <si>
    <t>բուսական յուղ -2</t>
  </si>
  <si>
    <t>Տարիֆիկացիոն ցուցակ</t>
  </si>
  <si>
    <t>22820000</t>
  </si>
  <si>
    <t>Աշակերտի անձնական գործ</t>
  </si>
  <si>
    <t>Պայմանագիր ծնողի և դպրոցի միջև</t>
  </si>
  <si>
    <t>Քննությունների արձանագրություններ</t>
  </si>
  <si>
    <t>Քննությունների ցուցակ</t>
  </si>
  <si>
    <t>Ակտ հիմնական և ավագ դպրոցի շրջանավարտների վկայականների/ատեստատների ստացման</t>
  </si>
  <si>
    <t>33741400</t>
  </si>
  <si>
    <t>Ալկոհոլի հիմքով ախտահանիչ նյութեր, Ալկոհենդ</t>
  </si>
  <si>
    <t>39224331</t>
  </si>
  <si>
    <t>պլաստմասայից դույլ</t>
  </si>
  <si>
    <t>Հատուկ նպատակային նյութեր</t>
  </si>
  <si>
    <t>33141118</t>
  </si>
  <si>
    <t>Անձեռոցիկ խոնավ անտիբակտերիալ  N100</t>
  </si>
  <si>
    <t>տուփ</t>
  </si>
  <si>
    <t>33141129</t>
  </si>
  <si>
    <t>հեղուկ û×³é</t>
  </si>
  <si>
    <t>վառարան</t>
  </si>
  <si>
    <t>վառարանի խողովակ</t>
  </si>
  <si>
    <t>Դեռատիզացիա</t>
  </si>
  <si>
    <t>արմունկ</t>
  </si>
  <si>
    <t>Հաց /ցորենի ալյուր/</t>
  </si>
  <si>
    <t>Բրինձ /ռուսական/</t>
  </si>
  <si>
    <t>Մակարոն</t>
  </si>
  <si>
    <t>հնդկացորեն</t>
  </si>
  <si>
    <t>բուսական յուղ /կրիստալ/</t>
  </si>
  <si>
    <t>Ոսպ</t>
  </si>
  <si>
    <t>Ձու /50գ-1ձու/</t>
  </si>
  <si>
    <t>գարոխ դեղին</t>
  </si>
  <si>
    <t>տոմատի մածուկ</t>
  </si>
  <si>
    <t>Դիմակ բժշկական եռաշերտ,</t>
  </si>
  <si>
    <t>½áõ·³ñ³ÝÝ»ñÇ Ù³ùñÙ³Ý ÝÛáõÃ»ñ</t>
  </si>
  <si>
    <t>դրամ</t>
  </si>
  <si>
    <t>պարտադիր վճարներ</t>
  </si>
  <si>
    <t>ոչ նյութական հիմնական միջոցներ /ՀԾ ծրագրի ձեռք բերում/</t>
  </si>
  <si>
    <t>մեթոդ միավորումների արձանագրությունների մատյան</t>
  </si>
  <si>
    <t>աշխատողների հաճախումների հաշվառման գրանցամատյան</t>
  </si>
  <si>
    <t>Աշխատողի անձնական գործ</t>
  </si>
  <si>
    <t>Աշխորհրդի մատյան</t>
  </si>
  <si>
    <t>Դասալսումների մատյան</t>
  </si>
  <si>
    <t>Ուսուցչի բաց թողած ժամերի մատյան</t>
  </si>
  <si>
    <t>Պայմանագիր ուսուցչի</t>
  </si>
  <si>
    <t>Պայմանագիր ուսու աշխ. Գծով տեղակալի</t>
  </si>
  <si>
    <t>Պայմանագիր տեխսպասարկողի</t>
  </si>
  <si>
    <t>Պայմանագիր գլխավոր հաշվապահի</t>
  </si>
  <si>
    <t>Պայմանագիր զինղեկի</t>
  </si>
  <si>
    <t>Պայմանագիր գրադարանավարի</t>
  </si>
  <si>
    <t>Պայմանագիր գործավարի</t>
  </si>
  <si>
    <t>Պայմանագրի հավելված</t>
  </si>
  <si>
    <t>Մեթոդմիավորման տարեկան պլան ծրագիր</t>
  </si>
  <si>
    <t>Վկայական 4-րդ դասարանի</t>
  </si>
  <si>
    <t>Ակտ վերաքննության</t>
  </si>
  <si>
    <t xml:space="preserve">մարկեր </t>
  </si>
  <si>
    <t>լավաշ</t>
  </si>
  <si>
    <t>աղբարկղ</t>
  </si>
  <si>
    <t>Հաճար</t>
  </si>
  <si>
    <r>
      <t xml:space="preserve">Հաստատում եմ`
&lt;&lt;Դովեղի միջնակարգ դպրոց&gt;&gt; ՊՈԱԿ-ի 
տնօրեն`                 Տ. Խաչիկյանն
</t>
    </r>
    <r>
      <rPr>
        <sz val="8"/>
        <rFont val="Arial LatArm"/>
        <family val="2"/>
      </rPr>
      <t>&lt;&lt;</t>
    </r>
    <r>
      <rPr>
        <sz val="10"/>
        <rFont val="Arial LatArm"/>
        <family val="2"/>
      </rPr>
      <t xml:space="preserve">     </t>
    </r>
    <r>
      <rPr>
        <sz val="8"/>
        <rFont val="Arial LatArm"/>
        <family val="2"/>
      </rPr>
      <t xml:space="preserve"> &gt;&gt;</t>
    </r>
    <r>
      <rPr>
        <sz val="10"/>
        <rFont val="Arial LatArm"/>
        <family val="2"/>
      </rPr>
      <t xml:space="preserve">   </t>
    </r>
    <r>
      <rPr>
        <sz val="8"/>
        <rFont val="Arial LatArm"/>
        <family val="2"/>
      </rPr>
      <t>&lt;&lt;</t>
    </r>
    <r>
      <rPr>
        <sz val="10"/>
        <rFont val="Arial LatArm"/>
        <family val="2"/>
      </rPr>
      <t>սեպտեմբեր&gt;&gt; 2022թ.</t>
    </r>
  </si>
  <si>
    <t xml:space="preserve"> §Դովեղի միջնակարգ դպրոց¦ ՊՈԱԿ-ի 2022Ã.
ՓՈՓՈԽՎԱԾ ԳՆՈՒՄՆԵՐԻ ՊԼԱՆ </t>
  </si>
  <si>
    <t xml:space="preserve">Բրինձ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</si>
</sst>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b/>
      <u/>
      <sz val="11"/>
      <name val="Arial LatArm"/>
      <family val="2"/>
    </font>
    <font>
      <b/>
      <sz val="10"/>
      <name val="Arial LatArm"/>
      <family val="2"/>
    </font>
    <font>
      <b/>
      <sz val="14"/>
      <name val="Arial LatArm"/>
      <family val="2"/>
    </font>
    <font>
      <b/>
      <sz val="10"/>
      <color indexed="8"/>
      <name val="Arial LatArm"/>
      <family val="2"/>
    </font>
    <font>
      <b/>
      <sz val="9"/>
      <name val="Arial LatArm"/>
      <family val="2"/>
    </font>
    <font>
      <b/>
      <sz val="8"/>
      <name val="Arial LatArm"/>
      <family val="2"/>
    </font>
    <font>
      <b/>
      <sz val="10"/>
      <color indexed="10"/>
      <name val="Arial LatArm"/>
      <family val="2"/>
    </font>
    <font>
      <b/>
      <sz val="8"/>
      <color indexed="8"/>
      <name val="Arial LatArm"/>
      <family val="2"/>
    </font>
    <font>
      <sz val="11"/>
      <name val="Arial LatArm"/>
      <family val="2"/>
    </font>
    <font>
      <b/>
      <sz val="11"/>
      <name val="Arial LatArm"/>
      <family val="2"/>
    </font>
    <font>
      <b/>
      <sz val="11"/>
      <color indexed="8"/>
      <name val="Arial LatArm"/>
      <family val="2"/>
    </font>
    <font>
      <b/>
      <sz val="12"/>
      <name val="Arial LatArm"/>
      <family val="2"/>
    </font>
    <font>
      <sz val="10"/>
      <color theme="1"/>
      <name val="Calibri"/>
      <family val="2"/>
      <charset val="204"/>
      <scheme val="minor"/>
    </font>
    <font>
      <sz val="10"/>
      <name val="Arial Unicode"/>
      <family val="2"/>
      <charset val="204"/>
    </font>
    <font>
      <sz val="8"/>
      <name val="Arial LatArm"/>
      <family val="2"/>
    </font>
    <font>
      <sz val="10"/>
      <color theme="1"/>
      <name val="Arial LatArm"/>
      <family val="2"/>
    </font>
    <font>
      <i/>
      <sz val="10"/>
      <name val="Arial LatArm"/>
      <family val="2"/>
    </font>
    <font>
      <b/>
      <sz val="10"/>
      <color theme="1"/>
      <name val="Arial LatArm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/>
    <xf numFmtId="0" fontId="1" fillId="0" borderId="0" xfId="0" applyFont="1"/>
    <xf numFmtId="0" fontId="1" fillId="3" borderId="0" xfId="0" applyFont="1" applyFill="1" applyProtection="1"/>
    <xf numFmtId="164" fontId="1" fillId="2" borderId="0" xfId="0" applyNumberFormat="1" applyFont="1" applyFill="1" applyProtection="1"/>
    <xf numFmtId="0" fontId="2" fillId="3" borderId="0" xfId="0" applyFont="1" applyFill="1" applyProtection="1"/>
    <xf numFmtId="0" fontId="3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/>
    <xf numFmtId="49" fontId="3" fillId="3" borderId="2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Protection="1"/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Continuous" vertical="center" wrapText="1"/>
    </xf>
    <xf numFmtId="0" fontId="6" fillId="2" borderId="6" xfId="0" applyNumberFormat="1" applyFont="1" applyFill="1" applyBorder="1" applyAlignment="1" applyProtection="1">
      <alignment horizontal="centerContinuous" vertical="center" wrapText="1"/>
    </xf>
    <xf numFmtId="0" fontId="6" fillId="2" borderId="12" xfId="0" applyNumberFormat="1" applyFont="1" applyFill="1" applyBorder="1" applyAlignment="1" applyProtection="1">
      <alignment horizontal="centerContinuous" vertical="center" wrapText="1"/>
    </xf>
    <xf numFmtId="0" fontId="6" fillId="2" borderId="11" xfId="0" applyNumberFormat="1" applyFont="1" applyFill="1" applyBorder="1" applyAlignment="1" applyProtection="1">
      <alignment horizontal="centerContinuous" vertical="center" wrapText="1"/>
    </xf>
    <xf numFmtId="0" fontId="7" fillId="2" borderId="13" xfId="0" applyNumberFormat="1" applyFont="1" applyFill="1" applyBorder="1" applyAlignment="1" applyProtection="1">
      <alignment horizontal="centerContinuous" vertical="center" wrapText="1"/>
    </xf>
    <xf numFmtId="0" fontId="8" fillId="4" borderId="6" xfId="0" applyFont="1" applyFill="1" applyBorder="1" applyProtection="1"/>
    <xf numFmtId="0" fontId="8" fillId="4" borderId="9" xfId="0" applyFont="1" applyFill="1" applyBorder="1" applyProtection="1"/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10" xfId="0" applyNumberFormat="1" applyFont="1" applyFill="1" applyBorder="1" applyAlignment="1" applyProtection="1">
      <alignment horizontal="center" vertical="center"/>
    </xf>
    <xf numFmtId="0" fontId="11" fillId="3" borderId="10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164" fontId="12" fillId="3" borderId="16" xfId="0" applyNumberFormat="1" applyFont="1" applyFill="1" applyBorder="1" applyAlignment="1" applyProtection="1">
      <alignment horizontal="center" vertical="center"/>
    </xf>
    <xf numFmtId="164" fontId="12" fillId="3" borderId="17" xfId="0" applyNumberFormat="1" applyFont="1" applyFill="1" applyBorder="1" applyAlignment="1" applyProtection="1">
      <alignment horizontal="center" vertical="center"/>
    </xf>
    <xf numFmtId="0" fontId="11" fillId="3" borderId="18" xfId="0" applyNumberFormat="1" applyFont="1" applyFill="1" applyBorder="1" applyAlignment="1" applyProtection="1">
      <alignment horizontal="center" vertical="center"/>
    </xf>
    <xf numFmtId="0" fontId="10" fillId="2" borderId="18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/>
    </xf>
    <xf numFmtId="164" fontId="12" fillId="3" borderId="18" xfId="0" applyNumberFormat="1" applyFont="1" applyFill="1" applyBorder="1" applyAlignment="1" applyProtection="1">
      <alignment horizontal="center" vertical="center"/>
    </xf>
    <xf numFmtId="0" fontId="11" fillId="2" borderId="15" xfId="0" applyNumberFormat="1" applyFont="1" applyFill="1" applyBorder="1" applyAlignment="1" applyProtection="1">
      <alignment vertical="center"/>
    </xf>
    <xf numFmtId="0" fontId="11" fillId="2" borderId="1" xfId="0" applyNumberFormat="1" applyFont="1" applyFill="1" applyBorder="1" applyAlignment="1" applyProtection="1">
      <alignment vertical="center"/>
    </xf>
    <xf numFmtId="0" fontId="11" fillId="2" borderId="18" xfId="0" applyNumberFormat="1" applyFont="1" applyFill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4" fontId="5" fillId="3" borderId="1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left"/>
    </xf>
    <xf numFmtId="2" fontId="5" fillId="3" borderId="10" xfId="0" applyNumberFormat="1" applyFont="1" applyFill="1" applyBorder="1" applyAlignment="1" applyProtection="1">
      <alignment horizontal="left" vertical="center"/>
    </xf>
    <xf numFmtId="164" fontId="5" fillId="3" borderId="18" xfId="0" applyNumberFormat="1" applyFont="1" applyFill="1" applyBorder="1" applyAlignment="1" applyProtection="1">
      <alignment horizontal="left" vertical="center"/>
    </xf>
    <xf numFmtId="164" fontId="5" fillId="3" borderId="10" xfId="0" applyNumberFormat="1" applyFont="1" applyFill="1" applyBorder="1" applyAlignment="1" applyProtection="1">
      <alignment vertical="center"/>
    </xf>
    <xf numFmtId="164" fontId="12" fillId="3" borderId="10" xfId="0" applyNumberFormat="1" applyFont="1" applyFill="1" applyBorder="1" applyAlignment="1" applyProtection="1">
      <alignment vertical="center"/>
    </xf>
    <xf numFmtId="164" fontId="5" fillId="3" borderId="0" xfId="0" applyNumberFormat="1" applyFont="1" applyFill="1" applyBorder="1" applyAlignment="1" applyProtection="1">
      <alignment vertical="center"/>
    </xf>
    <xf numFmtId="164" fontId="5" fillId="3" borderId="20" xfId="0" applyNumberFormat="1" applyFont="1" applyFill="1" applyBorder="1" applyAlignment="1" applyProtection="1">
      <alignment horizontal="left" vertical="center"/>
    </xf>
    <xf numFmtId="49" fontId="1" fillId="0" borderId="10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Continuous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9" fillId="5" borderId="14" xfId="0" applyNumberFormat="1" applyFont="1" applyFill="1" applyBorder="1" applyAlignment="1" applyProtection="1">
      <alignment horizontal="center" vertical="center" wrapText="1"/>
    </xf>
    <xf numFmtId="164" fontId="5" fillId="3" borderId="20" xfId="0" applyNumberFormat="1" applyFont="1" applyFill="1" applyBorder="1" applyAlignment="1" applyProtection="1">
      <alignment vertical="center"/>
    </xf>
    <xf numFmtId="0" fontId="14" fillId="3" borderId="10" xfId="0" applyFont="1" applyFill="1" applyBorder="1" applyAlignment="1">
      <alignment wrapText="1"/>
    </xf>
    <xf numFmtId="0" fontId="14" fillId="3" borderId="18" xfId="0" applyFont="1" applyFill="1" applyBorder="1" applyAlignment="1">
      <alignment wrapText="1"/>
    </xf>
    <xf numFmtId="165" fontId="5" fillId="3" borderId="10" xfId="0" applyNumberFormat="1" applyFont="1" applyFill="1" applyBorder="1" applyAlignment="1" applyProtection="1">
      <alignment horizontal="left" vertical="center"/>
    </xf>
    <xf numFmtId="0" fontId="11" fillId="2" borderId="0" xfId="0" applyNumberFormat="1" applyFont="1" applyFill="1" applyBorder="1" applyAlignment="1" applyProtection="1">
      <alignment vertical="center"/>
    </xf>
    <xf numFmtId="49" fontId="15" fillId="0" borderId="10" xfId="0" applyNumberFormat="1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/>
    </xf>
    <xf numFmtId="2" fontId="12" fillId="3" borderId="16" xfId="0" applyNumberFormat="1" applyFont="1" applyFill="1" applyBorder="1" applyAlignment="1" applyProtection="1">
      <alignment horizontal="center" vertical="center"/>
    </xf>
    <xf numFmtId="164" fontId="12" fillId="3" borderId="1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left"/>
    </xf>
    <xf numFmtId="0" fontId="17" fillId="3" borderId="10" xfId="0" applyFont="1" applyFill="1" applyBorder="1" applyAlignment="1">
      <alignment wrapText="1"/>
    </xf>
    <xf numFmtId="0" fontId="17" fillId="3" borderId="18" xfId="0" applyFont="1" applyFill="1" applyBorder="1" applyAlignment="1">
      <alignment wrapText="1"/>
    </xf>
    <xf numFmtId="0" fontId="17" fillId="3" borderId="10" xfId="0" applyFont="1" applyFill="1" applyBorder="1" applyAlignment="1">
      <alignment horizontal="left"/>
    </xf>
    <xf numFmtId="0" fontId="17" fillId="3" borderId="18" xfId="0" applyFont="1" applyFill="1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19" fillId="0" borderId="10" xfId="0" applyFont="1" applyBorder="1" applyAlignment="1">
      <alignment horizontal="left"/>
    </xf>
    <xf numFmtId="2" fontId="12" fillId="3" borderId="10" xfId="0" applyNumberFormat="1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>
      <alignment horizontal="left"/>
    </xf>
    <xf numFmtId="49" fontId="13" fillId="0" borderId="15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64" fontId="12" fillId="3" borderId="15" xfId="0" applyNumberFormat="1" applyFont="1" applyFill="1" applyBorder="1" applyAlignment="1" applyProtection="1">
      <alignment horizontal="center" vertical="center"/>
    </xf>
    <xf numFmtId="164" fontId="12" fillId="3" borderId="1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8" fillId="0" borderId="19" xfId="0" applyNumberFormat="1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162"/>
  <sheetViews>
    <sheetView tabSelected="1" view="pageBreakPreview" topLeftCell="A31" zoomScale="84" zoomScaleNormal="100" zoomScaleSheetLayoutView="84" workbookViewId="0">
      <selection activeCell="AB10" sqref="AB9:AC10"/>
    </sheetView>
  </sheetViews>
  <sheetFormatPr defaultRowHeight="15" x14ac:dyDescent="0.25"/>
  <cols>
    <col min="1" max="1" width="13.7109375" customWidth="1"/>
    <col min="2" max="2" width="38.28515625" customWidth="1"/>
    <col min="3" max="3" width="6" customWidth="1"/>
    <col min="4" max="4" width="9.85546875" customWidth="1"/>
    <col min="5" max="5" width="10.140625" customWidth="1"/>
    <col min="6" max="6" width="11.28515625" customWidth="1"/>
    <col min="7" max="7" width="8.7109375" customWidth="1"/>
  </cols>
  <sheetData>
    <row r="1" spans="1:41" ht="3.75" customHeight="1" x14ac:dyDescent="0.25"/>
    <row r="2" spans="1:41" s="3" customFormat="1" ht="12.75" customHeight="1" x14ac:dyDescent="0.2">
      <c r="A2" s="84" t="s">
        <v>201</v>
      </c>
      <c r="B2" s="84"/>
      <c r="C2" s="84"/>
      <c r="D2" s="2"/>
      <c r="E2" s="1"/>
      <c r="G2" s="4"/>
    </row>
    <row r="3" spans="1:41" s="3" customFormat="1" ht="45" customHeight="1" x14ac:dyDescent="0.2">
      <c r="A3" s="84"/>
      <c r="B3" s="84"/>
      <c r="C3" s="84"/>
      <c r="D3" s="1"/>
      <c r="E3" s="1"/>
      <c r="F3" s="1"/>
      <c r="G3" s="6"/>
    </row>
    <row r="4" spans="1:41" s="3" customFormat="1" ht="9" customHeight="1" x14ac:dyDescent="0.2">
      <c r="A4" s="49"/>
      <c r="B4" s="49"/>
      <c r="C4" s="49"/>
      <c r="D4" s="1"/>
      <c r="E4" s="1"/>
      <c r="F4" s="1"/>
      <c r="G4" s="6"/>
    </row>
    <row r="5" spans="1:41" s="3" customFormat="1" ht="40.5" customHeight="1" x14ac:dyDescent="0.2">
      <c r="A5" s="85" t="s">
        <v>202</v>
      </c>
      <c r="B5" s="85"/>
      <c r="C5" s="85"/>
      <c r="D5" s="85"/>
      <c r="E5" s="85"/>
      <c r="F5" s="85"/>
      <c r="G5" s="85"/>
      <c r="H5" s="48"/>
    </row>
    <row r="6" spans="1:41" s="3" customFormat="1" ht="51" customHeight="1" thickBot="1" x14ac:dyDescent="0.25">
      <c r="A6" s="88" t="s">
        <v>120</v>
      </c>
      <c r="B6" s="88"/>
      <c r="C6" s="88"/>
      <c r="D6" s="88"/>
      <c r="E6" s="88"/>
      <c r="F6" s="88"/>
      <c r="G6" s="88"/>
    </row>
    <row r="7" spans="1:41" s="3" customFormat="1" ht="13.5" thickBot="1" x14ac:dyDescent="0.25">
      <c r="A7" s="7" t="s">
        <v>0</v>
      </c>
      <c r="B7" s="8"/>
      <c r="C7" s="9"/>
      <c r="D7" s="10" t="s">
        <v>1</v>
      </c>
      <c r="E7" s="11" t="s">
        <v>2</v>
      </c>
      <c r="F7" s="10"/>
      <c r="G7" s="11" t="s">
        <v>3</v>
      </c>
    </row>
    <row r="8" spans="1:41" s="3" customFormat="1" ht="5.25" customHeight="1" x14ac:dyDescent="0.2">
      <c r="A8" s="12"/>
      <c r="B8" s="12"/>
      <c r="C8" s="12"/>
      <c r="D8" s="12"/>
      <c r="E8" s="13"/>
      <c r="F8" s="13"/>
      <c r="G8" s="5"/>
    </row>
    <row r="9" spans="1:41" s="3" customFormat="1" ht="66.75" customHeight="1" x14ac:dyDescent="0.2">
      <c r="A9" s="14" t="s">
        <v>4</v>
      </c>
      <c r="B9" s="50" t="s">
        <v>5</v>
      </c>
      <c r="C9" s="50" t="s">
        <v>6</v>
      </c>
      <c r="D9" s="14" t="s">
        <v>7</v>
      </c>
      <c r="E9" s="51" t="s">
        <v>8</v>
      </c>
      <c r="F9" s="54" t="s">
        <v>133</v>
      </c>
      <c r="G9" s="55" t="s">
        <v>66</v>
      </c>
    </row>
    <row r="10" spans="1:41" s="3" customFormat="1" ht="72.75" customHeight="1" x14ac:dyDescent="0.2">
      <c r="A10" s="14" t="s">
        <v>9</v>
      </c>
      <c r="B10" s="15"/>
      <c r="C10" s="15"/>
      <c r="D10" s="16"/>
      <c r="E10" s="52"/>
      <c r="F10" s="54"/>
      <c r="G10" s="55"/>
    </row>
    <row r="11" spans="1:41" s="3" customFormat="1" ht="2.25" customHeight="1" thickBot="1" x14ac:dyDescent="0.25">
      <c r="A11" s="17"/>
      <c r="B11" s="18"/>
      <c r="C11" s="18"/>
      <c r="D11" s="17"/>
      <c r="E11" s="19"/>
      <c r="F11" s="20"/>
      <c r="G11" s="21"/>
    </row>
    <row r="12" spans="1:41" s="3" customFormat="1" ht="11.25" customHeight="1" thickBot="1" x14ac:dyDescent="0.25">
      <c r="A12" s="53">
        <v>1</v>
      </c>
      <c r="B12" s="53">
        <f t="shared" ref="B12:G12" si="0">A12+1</f>
        <v>2</v>
      </c>
      <c r="C12" s="53">
        <v>3</v>
      </c>
      <c r="D12" s="53">
        <v>4</v>
      </c>
      <c r="E12" s="22">
        <f t="shared" si="0"/>
        <v>5</v>
      </c>
      <c r="F12" s="56">
        <f t="shared" si="0"/>
        <v>6</v>
      </c>
      <c r="G12" s="57">
        <f t="shared" si="0"/>
        <v>7</v>
      </c>
    </row>
    <row r="13" spans="1:41" s="3" customFormat="1" ht="18" customHeight="1" x14ac:dyDescent="0.2">
      <c r="A13" s="23"/>
      <c r="B13" s="24" t="s">
        <v>10</v>
      </c>
      <c r="C13" s="24"/>
      <c r="D13" s="24" t="s">
        <v>11</v>
      </c>
      <c r="E13" s="25" t="s">
        <v>11</v>
      </c>
      <c r="F13" s="26">
        <f>F15+F54+F121+F153</f>
        <v>2644.4996499999997</v>
      </c>
      <c r="G13" s="27"/>
      <c r="I13" s="3">
        <v>2915.2</v>
      </c>
    </row>
    <row r="14" spans="1:41" s="3" customFormat="1" ht="12" customHeight="1" x14ac:dyDescent="0.2">
      <c r="A14" s="29"/>
      <c r="B14" s="30" t="s">
        <v>12</v>
      </c>
      <c r="C14" s="28"/>
      <c r="D14" s="28"/>
      <c r="E14" s="28"/>
      <c r="F14" s="26"/>
      <c r="G14" s="31"/>
    </row>
    <row r="15" spans="1:41" s="34" customFormat="1" ht="18.75" customHeight="1" x14ac:dyDescent="0.25">
      <c r="A15" s="32" t="s">
        <v>13</v>
      </c>
      <c r="B15" s="33"/>
      <c r="C15" s="33"/>
      <c r="D15" s="33"/>
      <c r="E15" s="33"/>
      <c r="F15" s="68">
        <f>SUM(F16:F53)</f>
        <v>79.994999999999976</v>
      </c>
      <c r="G15" s="3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</row>
    <row r="16" spans="1:41" s="40" customFormat="1" ht="15.75" customHeight="1" x14ac:dyDescent="0.2">
      <c r="A16" s="35" t="s">
        <v>14</v>
      </c>
      <c r="B16" s="36" t="s">
        <v>15</v>
      </c>
      <c r="C16" s="37" t="s">
        <v>16</v>
      </c>
      <c r="D16" s="37" t="s">
        <v>17</v>
      </c>
      <c r="E16" s="38">
        <v>80</v>
      </c>
      <c r="F16" s="41">
        <f>E16*G16/1000</f>
        <v>0.8</v>
      </c>
      <c r="G16" s="39">
        <v>10</v>
      </c>
    </row>
    <row r="17" spans="1:9" s="40" customFormat="1" ht="15.75" customHeight="1" x14ac:dyDescent="0.2">
      <c r="A17" s="35" t="s">
        <v>18</v>
      </c>
      <c r="B17" s="36" t="s">
        <v>19</v>
      </c>
      <c r="C17" s="37" t="s">
        <v>16</v>
      </c>
      <c r="D17" s="37" t="s">
        <v>20</v>
      </c>
      <c r="E17" s="38">
        <v>2500</v>
      </c>
      <c r="F17" s="41">
        <f t="shared" ref="F17:F28" si="1">E17*G17/1000</f>
        <v>30</v>
      </c>
      <c r="G17" s="39">
        <v>12</v>
      </c>
    </row>
    <row r="18" spans="1:9" s="40" customFormat="1" ht="15.75" customHeight="1" x14ac:dyDescent="0.2">
      <c r="A18" s="35" t="s">
        <v>21</v>
      </c>
      <c r="B18" s="36" t="s">
        <v>22</v>
      </c>
      <c r="C18" s="37" t="s">
        <v>16</v>
      </c>
      <c r="D18" s="37" t="s">
        <v>17</v>
      </c>
      <c r="E18" s="38">
        <v>10</v>
      </c>
      <c r="F18" s="41">
        <f t="shared" si="1"/>
        <v>2</v>
      </c>
      <c r="G18" s="39">
        <v>200</v>
      </c>
    </row>
    <row r="19" spans="1:9" s="40" customFormat="1" ht="15.75" customHeight="1" x14ac:dyDescent="0.2">
      <c r="A19" s="35" t="s">
        <v>23</v>
      </c>
      <c r="B19" s="36" t="s">
        <v>24</v>
      </c>
      <c r="C19" s="37" t="s">
        <v>16</v>
      </c>
      <c r="D19" s="37" t="s">
        <v>17</v>
      </c>
      <c r="E19" s="38">
        <v>80</v>
      </c>
      <c r="F19" s="41">
        <f t="shared" si="1"/>
        <v>0.8</v>
      </c>
      <c r="G19" s="39">
        <v>10</v>
      </c>
    </row>
    <row r="20" spans="1:9" s="40" customFormat="1" ht="15.75" customHeight="1" x14ac:dyDescent="0.2">
      <c r="A20" s="35" t="s">
        <v>25</v>
      </c>
      <c r="B20" s="36" t="s">
        <v>26</v>
      </c>
      <c r="C20" s="37" t="s">
        <v>16</v>
      </c>
      <c r="D20" s="37" t="s">
        <v>17</v>
      </c>
      <c r="E20" s="38">
        <v>30</v>
      </c>
      <c r="F20" s="41">
        <f t="shared" si="1"/>
        <v>0.3</v>
      </c>
      <c r="G20" s="39">
        <v>10</v>
      </c>
    </row>
    <row r="21" spans="1:9" s="40" customFormat="1" ht="15.75" customHeight="1" x14ac:dyDescent="0.2">
      <c r="A21" s="35" t="s">
        <v>125</v>
      </c>
      <c r="B21" s="63" t="s">
        <v>126</v>
      </c>
      <c r="C21" s="37" t="s">
        <v>16</v>
      </c>
      <c r="D21" s="37" t="s">
        <v>20</v>
      </c>
      <c r="E21" s="38">
        <v>100</v>
      </c>
      <c r="F21" s="41">
        <f t="shared" si="1"/>
        <v>0.3</v>
      </c>
      <c r="G21" s="39">
        <v>3</v>
      </c>
    </row>
    <row r="22" spans="1:9" s="40" customFormat="1" ht="15.75" customHeight="1" x14ac:dyDescent="0.2">
      <c r="A22" s="35" t="s">
        <v>27</v>
      </c>
      <c r="B22" s="36" t="s">
        <v>28</v>
      </c>
      <c r="C22" s="37" t="s">
        <v>16</v>
      </c>
      <c r="D22" s="37" t="s">
        <v>17</v>
      </c>
      <c r="E22" s="38">
        <v>90</v>
      </c>
      <c r="F22" s="41">
        <f t="shared" si="1"/>
        <v>0.81</v>
      </c>
      <c r="G22" s="39">
        <v>9</v>
      </c>
    </row>
    <row r="23" spans="1:9" s="40" customFormat="1" ht="15.75" customHeight="1" x14ac:dyDescent="0.2">
      <c r="A23" s="35" t="s">
        <v>29</v>
      </c>
      <c r="B23" s="36" t="s">
        <v>30</v>
      </c>
      <c r="C23" s="37" t="s">
        <v>16</v>
      </c>
      <c r="D23" s="37" t="s">
        <v>20</v>
      </c>
      <c r="E23" s="38">
        <v>230</v>
      </c>
      <c r="F23" s="41">
        <f t="shared" si="1"/>
        <v>0.46</v>
      </c>
      <c r="G23" s="39">
        <v>2</v>
      </c>
    </row>
    <row r="24" spans="1:9" s="40" customFormat="1" ht="15.75" customHeight="1" x14ac:dyDescent="0.2">
      <c r="A24" s="35" t="s">
        <v>31</v>
      </c>
      <c r="B24" s="36" t="s">
        <v>32</v>
      </c>
      <c r="C24" s="37" t="s">
        <v>16</v>
      </c>
      <c r="D24" s="37" t="s">
        <v>17</v>
      </c>
      <c r="E24" s="38">
        <v>15</v>
      </c>
      <c r="F24" s="41">
        <f t="shared" si="1"/>
        <v>0.52500000000000002</v>
      </c>
      <c r="G24" s="39">
        <v>35</v>
      </c>
    </row>
    <row r="25" spans="1:9" s="40" customFormat="1" ht="15.75" customHeight="1" x14ac:dyDescent="0.2">
      <c r="A25" s="35" t="s">
        <v>123</v>
      </c>
      <c r="B25" s="63" t="s">
        <v>124</v>
      </c>
      <c r="C25" s="37" t="s">
        <v>16</v>
      </c>
      <c r="D25" s="64" t="s">
        <v>67</v>
      </c>
      <c r="E25" s="38">
        <v>260</v>
      </c>
      <c r="F25" s="41">
        <f t="shared" si="1"/>
        <v>0.78</v>
      </c>
      <c r="G25" s="39">
        <v>3</v>
      </c>
    </row>
    <row r="26" spans="1:9" s="40" customFormat="1" ht="15.75" customHeight="1" x14ac:dyDescent="0.2">
      <c r="A26" s="35" t="s">
        <v>127</v>
      </c>
      <c r="B26" s="63" t="s">
        <v>197</v>
      </c>
      <c r="C26" s="37" t="s">
        <v>16</v>
      </c>
      <c r="D26" s="64" t="s">
        <v>67</v>
      </c>
      <c r="E26" s="38">
        <v>280</v>
      </c>
      <c r="F26" s="41">
        <f t="shared" si="1"/>
        <v>0.56000000000000005</v>
      </c>
      <c r="G26" s="39">
        <v>2</v>
      </c>
    </row>
    <row r="27" spans="1:9" s="40" customFormat="1" ht="15.75" customHeight="1" x14ac:dyDescent="0.2">
      <c r="A27" s="35" t="s">
        <v>33</v>
      </c>
      <c r="B27" s="36" t="s">
        <v>34</v>
      </c>
      <c r="C27" s="37" t="s">
        <v>16</v>
      </c>
      <c r="D27" s="37" t="s">
        <v>20</v>
      </c>
      <c r="E27" s="38">
        <v>600</v>
      </c>
      <c r="F27" s="41">
        <f t="shared" si="1"/>
        <v>1.2</v>
      </c>
      <c r="G27" s="39">
        <v>2</v>
      </c>
    </row>
    <row r="28" spans="1:9" s="40" customFormat="1" ht="15.75" customHeight="1" x14ac:dyDescent="0.2">
      <c r="A28" s="35" t="s">
        <v>76</v>
      </c>
      <c r="B28" s="36" t="s">
        <v>77</v>
      </c>
      <c r="C28" s="37" t="s">
        <v>16</v>
      </c>
      <c r="D28" s="37" t="s">
        <v>20</v>
      </c>
      <c r="E28" s="38">
        <v>500</v>
      </c>
      <c r="F28" s="41">
        <f t="shared" si="1"/>
        <v>1</v>
      </c>
      <c r="G28" s="42">
        <v>2</v>
      </c>
    </row>
    <row r="29" spans="1:9" s="40" customFormat="1" ht="15.75" customHeight="1" x14ac:dyDescent="0.2">
      <c r="A29" s="35" t="s">
        <v>35</v>
      </c>
      <c r="B29" s="36" t="s">
        <v>36</v>
      </c>
      <c r="C29" s="37" t="s">
        <v>16</v>
      </c>
      <c r="D29" s="37" t="s">
        <v>20</v>
      </c>
      <c r="E29" s="38">
        <v>290</v>
      </c>
      <c r="F29" s="41">
        <f t="shared" ref="F29:F53" si="2">E29*G29/1000</f>
        <v>11.6</v>
      </c>
      <c r="G29" s="42">
        <v>40</v>
      </c>
    </row>
    <row r="30" spans="1:9" s="40" customFormat="1" ht="15.75" customHeight="1" x14ac:dyDescent="0.2">
      <c r="A30" s="35" t="s">
        <v>146</v>
      </c>
      <c r="B30" s="36" t="s">
        <v>145</v>
      </c>
      <c r="C30" s="37" t="s">
        <v>16</v>
      </c>
      <c r="D30" s="37" t="s">
        <v>67</v>
      </c>
      <c r="E30" s="38">
        <v>900</v>
      </c>
      <c r="F30" s="41">
        <f t="shared" si="2"/>
        <v>3.6</v>
      </c>
      <c r="G30" s="42">
        <v>4</v>
      </c>
      <c r="I30" s="70"/>
    </row>
    <row r="31" spans="1:9" s="40" customFormat="1" ht="15.75" customHeight="1" x14ac:dyDescent="0.2">
      <c r="A31" s="35" t="s">
        <v>146</v>
      </c>
      <c r="B31" s="36" t="s">
        <v>147</v>
      </c>
      <c r="C31" s="37" t="s">
        <v>16</v>
      </c>
      <c r="D31" s="37" t="s">
        <v>67</v>
      </c>
      <c r="E31" s="38">
        <v>300</v>
      </c>
      <c r="F31" s="41">
        <f t="shared" si="2"/>
        <v>2.1</v>
      </c>
      <c r="G31" s="42">
        <v>7</v>
      </c>
    </row>
    <row r="32" spans="1:9" s="40" customFormat="1" ht="15.75" customHeight="1" x14ac:dyDescent="0.2">
      <c r="A32" s="35" t="s">
        <v>146</v>
      </c>
      <c r="B32" s="36" t="s">
        <v>148</v>
      </c>
      <c r="C32" s="37" t="s">
        <v>16</v>
      </c>
      <c r="D32" s="37" t="s">
        <v>67</v>
      </c>
      <c r="E32" s="38">
        <v>150</v>
      </c>
      <c r="F32" s="41">
        <f t="shared" si="2"/>
        <v>2.1</v>
      </c>
      <c r="G32" s="42">
        <v>14</v>
      </c>
    </row>
    <row r="33" spans="1:7" s="40" customFormat="1" ht="24" customHeight="1" x14ac:dyDescent="0.2">
      <c r="A33" s="35" t="s">
        <v>146</v>
      </c>
      <c r="B33" s="47" t="s">
        <v>180</v>
      </c>
      <c r="C33" s="37" t="s">
        <v>16</v>
      </c>
      <c r="D33" s="37" t="s">
        <v>67</v>
      </c>
      <c r="E33" s="38">
        <v>1300</v>
      </c>
      <c r="F33" s="41">
        <f t="shared" si="2"/>
        <v>2.6</v>
      </c>
      <c r="G33" s="42">
        <v>2</v>
      </c>
    </row>
    <row r="34" spans="1:7" s="40" customFormat="1" ht="15.75" customHeight="1" x14ac:dyDescent="0.2">
      <c r="A34" s="35" t="s">
        <v>146</v>
      </c>
      <c r="B34" s="47" t="s">
        <v>194</v>
      </c>
      <c r="C34" s="37" t="s">
        <v>16</v>
      </c>
      <c r="D34" s="37" t="s">
        <v>67</v>
      </c>
      <c r="E34" s="38">
        <v>700</v>
      </c>
      <c r="F34" s="41">
        <f t="shared" si="2"/>
        <v>0.7</v>
      </c>
      <c r="G34" s="42">
        <v>1</v>
      </c>
    </row>
    <row r="35" spans="1:7" s="40" customFormat="1" ht="15.75" customHeight="1" x14ac:dyDescent="0.2">
      <c r="A35" s="35" t="s">
        <v>146</v>
      </c>
      <c r="B35" s="47" t="s">
        <v>182</v>
      </c>
      <c r="C35" s="37" t="s">
        <v>16</v>
      </c>
      <c r="D35" s="37" t="s">
        <v>67</v>
      </c>
      <c r="E35" s="38">
        <v>500</v>
      </c>
      <c r="F35" s="41">
        <f t="shared" si="2"/>
        <v>4</v>
      </c>
      <c r="G35" s="42">
        <v>8</v>
      </c>
    </row>
    <row r="36" spans="1:7" s="40" customFormat="1" ht="15.75" customHeight="1" x14ac:dyDescent="0.2">
      <c r="A36" s="35" t="s">
        <v>146</v>
      </c>
      <c r="B36" s="47" t="s">
        <v>186</v>
      </c>
      <c r="C36" s="37" t="s">
        <v>16</v>
      </c>
      <c r="D36" s="37" t="s">
        <v>67</v>
      </c>
      <c r="E36" s="38">
        <v>100</v>
      </c>
      <c r="F36" s="41">
        <f t="shared" si="2"/>
        <v>0.2</v>
      </c>
      <c r="G36" s="42">
        <v>2</v>
      </c>
    </row>
    <row r="37" spans="1:7" s="40" customFormat="1" ht="15.75" customHeight="1" x14ac:dyDescent="0.2">
      <c r="A37" s="35" t="s">
        <v>146</v>
      </c>
      <c r="B37" s="47" t="s">
        <v>187</v>
      </c>
      <c r="C37" s="37" t="s">
        <v>16</v>
      </c>
      <c r="D37" s="37" t="s">
        <v>67</v>
      </c>
      <c r="E37" s="38">
        <v>100</v>
      </c>
      <c r="F37" s="41">
        <f t="shared" si="2"/>
        <v>0.1</v>
      </c>
      <c r="G37" s="42">
        <v>1</v>
      </c>
    </row>
    <row r="38" spans="1:7" s="40" customFormat="1" ht="15.75" customHeight="1" x14ac:dyDescent="0.2">
      <c r="A38" s="35" t="s">
        <v>146</v>
      </c>
      <c r="B38" s="47" t="s">
        <v>188</v>
      </c>
      <c r="C38" s="37" t="s">
        <v>16</v>
      </c>
      <c r="D38" s="37" t="s">
        <v>67</v>
      </c>
      <c r="E38" s="38">
        <v>100</v>
      </c>
      <c r="F38" s="41">
        <f t="shared" si="2"/>
        <v>0.2</v>
      </c>
      <c r="G38" s="42">
        <v>2</v>
      </c>
    </row>
    <row r="39" spans="1:7" s="40" customFormat="1" ht="15.75" customHeight="1" x14ac:dyDescent="0.2">
      <c r="A39" s="35" t="s">
        <v>146</v>
      </c>
      <c r="B39" s="47" t="s">
        <v>189</v>
      </c>
      <c r="C39" s="37" t="s">
        <v>16</v>
      </c>
      <c r="D39" s="37" t="s">
        <v>67</v>
      </c>
      <c r="E39" s="38">
        <v>100</v>
      </c>
      <c r="F39" s="41">
        <f t="shared" si="2"/>
        <v>0.1</v>
      </c>
      <c r="G39" s="42">
        <v>1</v>
      </c>
    </row>
    <row r="40" spans="1:7" s="40" customFormat="1" ht="15.75" customHeight="1" x14ac:dyDescent="0.2">
      <c r="A40" s="35" t="s">
        <v>146</v>
      </c>
      <c r="B40" s="47" t="s">
        <v>190</v>
      </c>
      <c r="C40" s="37" t="s">
        <v>16</v>
      </c>
      <c r="D40" s="37" t="s">
        <v>67</v>
      </c>
      <c r="E40" s="38">
        <v>100</v>
      </c>
      <c r="F40" s="41">
        <f t="shared" si="2"/>
        <v>0.1</v>
      </c>
      <c r="G40" s="42">
        <v>1</v>
      </c>
    </row>
    <row r="41" spans="1:7" s="40" customFormat="1" ht="15.75" customHeight="1" x14ac:dyDescent="0.2">
      <c r="A41" s="35" t="s">
        <v>146</v>
      </c>
      <c r="B41" s="47" t="s">
        <v>191</v>
      </c>
      <c r="C41" s="37" t="s">
        <v>16</v>
      </c>
      <c r="D41" s="37" t="s">
        <v>67</v>
      </c>
      <c r="E41" s="38">
        <v>100</v>
      </c>
      <c r="F41" s="41">
        <f t="shared" si="2"/>
        <v>0.1</v>
      </c>
      <c r="G41" s="42">
        <v>1</v>
      </c>
    </row>
    <row r="42" spans="1:7" s="40" customFormat="1" ht="15.75" customHeight="1" x14ac:dyDescent="0.2">
      <c r="A42" s="35" t="s">
        <v>146</v>
      </c>
      <c r="B42" s="47" t="s">
        <v>192</v>
      </c>
      <c r="C42" s="37" t="s">
        <v>16</v>
      </c>
      <c r="D42" s="37" t="s">
        <v>67</v>
      </c>
      <c r="E42" s="38">
        <v>100</v>
      </c>
      <c r="F42" s="41">
        <f t="shared" si="2"/>
        <v>0.1</v>
      </c>
      <c r="G42" s="42">
        <v>1</v>
      </c>
    </row>
    <row r="43" spans="1:7" s="40" customFormat="1" ht="15.75" customHeight="1" x14ac:dyDescent="0.2">
      <c r="A43" s="35" t="s">
        <v>146</v>
      </c>
      <c r="B43" s="47" t="s">
        <v>193</v>
      </c>
      <c r="C43" s="37" t="s">
        <v>16</v>
      </c>
      <c r="D43" s="37" t="s">
        <v>67</v>
      </c>
      <c r="E43" s="38">
        <v>100</v>
      </c>
      <c r="F43" s="41">
        <f t="shared" si="2"/>
        <v>3</v>
      </c>
      <c r="G43" s="42">
        <v>30</v>
      </c>
    </row>
    <row r="44" spans="1:7" s="40" customFormat="1" ht="15.75" customHeight="1" x14ac:dyDescent="0.2">
      <c r="A44" s="35" t="s">
        <v>146</v>
      </c>
      <c r="B44" s="47" t="s">
        <v>184</v>
      </c>
      <c r="C44" s="37" t="s">
        <v>16</v>
      </c>
      <c r="D44" s="37" t="s">
        <v>67</v>
      </c>
      <c r="E44" s="38">
        <v>2100</v>
      </c>
      <c r="F44" s="41">
        <f t="shared" si="2"/>
        <v>2.1</v>
      </c>
      <c r="G44" s="42">
        <v>1</v>
      </c>
    </row>
    <row r="45" spans="1:7" s="40" customFormat="1" ht="15.75" customHeight="1" x14ac:dyDescent="0.2">
      <c r="A45" s="35" t="s">
        <v>146</v>
      </c>
      <c r="B45" s="47" t="s">
        <v>185</v>
      </c>
      <c r="C45" s="37" t="s">
        <v>16</v>
      </c>
      <c r="D45" s="37" t="s">
        <v>67</v>
      </c>
      <c r="E45" s="38">
        <v>1100</v>
      </c>
      <c r="F45" s="41">
        <f t="shared" si="2"/>
        <v>1.1000000000000001</v>
      </c>
      <c r="G45" s="42">
        <v>1</v>
      </c>
    </row>
    <row r="46" spans="1:7" s="40" customFormat="1" ht="24.75" customHeight="1" x14ac:dyDescent="0.2">
      <c r="A46" s="35" t="s">
        <v>146</v>
      </c>
      <c r="B46" s="47" t="s">
        <v>181</v>
      </c>
      <c r="C46" s="37" t="s">
        <v>16</v>
      </c>
      <c r="D46" s="37" t="s">
        <v>67</v>
      </c>
      <c r="E46" s="81">
        <v>1200</v>
      </c>
      <c r="F46" s="41">
        <f t="shared" si="2"/>
        <v>1.2</v>
      </c>
      <c r="G46" s="42">
        <v>1</v>
      </c>
    </row>
    <row r="47" spans="1:7" s="40" customFormat="1" ht="15.75" customHeight="1" x14ac:dyDescent="0.2">
      <c r="A47" s="35" t="s">
        <v>146</v>
      </c>
      <c r="B47" s="47" t="s">
        <v>183</v>
      </c>
      <c r="C47" s="37" t="s">
        <v>16</v>
      </c>
      <c r="D47" s="37" t="s">
        <v>67</v>
      </c>
      <c r="E47" s="81">
        <v>2100</v>
      </c>
      <c r="F47" s="41">
        <f t="shared" si="2"/>
        <v>2.1</v>
      </c>
      <c r="G47" s="42">
        <v>1</v>
      </c>
    </row>
    <row r="48" spans="1:7" s="40" customFormat="1" ht="15.75" customHeight="1" x14ac:dyDescent="0.2">
      <c r="A48" s="35" t="s">
        <v>146</v>
      </c>
      <c r="B48" s="47" t="s">
        <v>195</v>
      </c>
      <c r="C48" s="37" t="s">
        <v>16</v>
      </c>
      <c r="D48" s="37" t="s">
        <v>67</v>
      </c>
      <c r="E48" s="81">
        <v>100</v>
      </c>
      <c r="F48" s="41">
        <f t="shared" si="2"/>
        <v>1.2</v>
      </c>
      <c r="G48" s="42">
        <v>12</v>
      </c>
    </row>
    <row r="49" spans="1:27" s="40" customFormat="1" ht="15.75" customHeight="1" x14ac:dyDescent="0.2">
      <c r="A49" s="35" t="s">
        <v>146</v>
      </c>
      <c r="B49" s="36" t="s">
        <v>149</v>
      </c>
      <c r="C49" s="37" t="s">
        <v>16</v>
      </c>
      <c r="D49" s="37" t="s">
        <v>67</v>
      </c>
      <c r="E49" s="38">
        <v>50</v>
      </c>
      <c r="F49" s="41">
        <f t="shared" si="2"/>
        <v>0.5</v>
      </c>
      <c r="G49" s="42">
        <v>10</v>
      </c>
    </row>
    <row r="50" spans="1:27" s="40" customFormat="1" ht="14.25" customHeight="1" x14ac:dyDescent="0.2">
      <c r="A50" s="35" t="s">
        <v>146</v>
      </c>
      <c r="B50" s="36" t="s">
        <v>150</v>
      </c>
      <c r="C50" s="37" t="s">
        <v>16</v>
      </c>
      <c r="D50" s="37" t="s">
        <v>67</v>
      </c>
      <c r="E50" s="38">
        <v>50</v>
      </c>
      <c r="F50" s="41">
        <f t="shared" si="2"/>
        <v>0.5</v>
      </c>
      <c r="G50" s="42">
        <v>10</v>
      </c>
    </row>
    <row r="51" spans="1:27" s="40" customFormat="1" ht="24.75" customHeight="1" x14ac:dyDescent="0.2">
      <c r="A51" s="35" t="s">
        <v>146</v>
      </c>
      <c r="B51" s="47" t="s">
        <v>198</v>
      </c>
      <c r="C51" s="37" t="s">
        <v>16</v>
      </c>
      <c r="D51" s="37" t="s">
        <v>67</v>
      </c>
      <c r="E51" s="38">
        <v>100</v>
      </c>
      <c r="F51" s="41">
        <f t="shared" si="2"/>
        <v>0.6</v>
      </c>
      <c r="G51" s="42">
        <v>6</v>
      </c>
    </row>
    <row r="52" spans="1:27" s="40" customFormat="1" ht="16.5" customHeight="1" x14ac:dyDescent="0.2">
      <c r="A52" s="35" t="s">
        <v>146</v>
      </c>
      <c r="B52" s="47" t="s">
        <v>196</v>
      </c>
      <c r="C52" s="37" t="s">
        <v>16</v>
      </c>
      <c r="D52" s="37" t="s">
        <v>67</v>
      </c>
      <c r="E52" s="38">
        <v>70</v>
      </c>
      <c r="F52" s="41">
        <f t="shared" si="2"/>
        <v>0.28000000000000003</v>
      </c>
      <c r="G52" s="42">
        <v>4</v>
      </c>
    </row>
    <row r="53" spans="1:27" s="40" customFormat="1" ht="43.5" customHeight="1" x14ac:dyDescent="0.2">
      <c r="A53" s="35" t="s">
        <v>146</v>
      </c>
      <c r="B53" s="47" t="s">
        <v>151</v>
      </c>
      <c r="C53" s="37" t="s">
        <v>16</v>
      </c>
      <c r="D53" s="37" t="s">
        <v>67</v>
      </c>
      <c r="E53" s="38">
        <v>70</v>
      </c>
      <c r="F53" s="41">
        <f t="shared" si="2"/>
        <v>0.28000000000000003</v>
      </c>
      <c r="G53" s="42">
        <v>4</v>
      </c>
    </row>
    <row r="54" spans="1:27" s="43" customFormat="1" ht="17.25" customHeight="1" x14ac:dyDescent="0.25">
      <c r="A54" s="86" t="s">
        <v>37</v>
      </c>
      <c r="B54" s="87"/>
      <c r="F54" s="44">
        <f>F55+F79</f>
        <v>500.50465000000003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1:27" s="45" customFormat="1" ht="17.25" customHeight="1" x14ac:dyDescent="0.25">
      <c r="A55" s="91" t="s">
        <v>78</v>
      </c>
      <c r="B55" s="92"/>
      <c r="C55" s="43"/>
      <c r="D55" s="43"/>
      <c r="E55" s="43"/>
      <c r="F55" s="68">
        <f>SUM(F56:F78)</f>
        <v>100.00000000000001</v>
      </c>
      <c r="G55" s="58"/>
    </row>
    <row r="56" spans="1:27" s="40" customFormat="1" ht="15.75" customHeight="1" x14ac:dyDescent="0.2">
      <c r="A56" s="35" t="s">
        <v>38</v>
      </c>
      <c r="B56" s="36" t="s">
        <v>39</v>
      </c>
      <c r="C56" s="37" t="s">
        <v>16</v>
      </c>
      <c r="D56" s="37" t="s">
        <v>17</v>
      </c>
      <c r="E56" s="38">
        <v>1200</v>
      </c>
      <c r="F56" s="41">
        <f>E56*G56/1000</f>
        <v>12</v>
      </c>
      <c r="G56" s="46">
        <v>10</v>
      </c>
    </row>
    <row r="57" spans="1:27" s="40" customFormat="1" ht="15.75" customHeight="1" x14ac:dyDescent="0.2">
      <c r="A57" s="35" t="s">
        <v>40</v>
      </c>
      <c r="B57" s="36" t="s">
        <v>161</v>
      </c>
      <c r="C57" s="37" t="s">
        <v>16</v>
      </c>
      <c r="D57" s="37" t="s">
        <v>17</v>
      </c>
      <c r="E57" s="38">
        <v>400</v>
      </c>
      <c r="F57" s="41">
        <f t="shared" ref="F57:F78" si="3">E57*G57/1000</f>
        <v>5.6</v>
      </c>
      <c r="G57" s="39">
        <v>14</v>
      </c>
    </row>
    <row r="58" spans="1:27" s="40" customFormat="1" ht="15.75" customHeight="1" x14ac:dyDescent="0.2">
      <c r="A58" s="35" t="s">
        <v>40</v>
      </c>
      <c r="B58" s="63" t="s">
        <v>128</v>
      </c>
      <c r="C58" s="37" t="s">
        <v>16</v>
      </c>
      <c r="D58" s="37" t="s">
        <v>17</v>
      </c>
      <c r="E58" s="38">
        <v>1850</v>
      </c>
      <c r="F58" s="41">
        <f t="shared" si="3"/>
        <v>3.7</v>
      </c>
      <c r="G58" s="39">
        <v>2</v>
      </c>
    </row>
    <row r="59" spans="1:27" s="40" customFormat="1" ht="15.75" customHeight="1" x14ac:dyDescent="0.2">
      <c r="A59" s="35" t="s">
        <v>41</v>
      </c>
      <c r="B59" s="36" t="s">
        <v>42</v>
      </c>
      <c r="C59" s="37" t="s">
        <v>16</v>
      </c>
      <c r="D59" s="37" t="s">
        <v>20</v>
      </c>
      <c r="E59" s="38">
        <v>400</v>
      </c>
      <c r="F59" s="41">
        <f t="shared" si="3"/>
        <v>3.2</v>
      </c>
      <c r="G59" s="39">
        <v>8</v>
      </c>
    </row>
    <row r="60" spans="1:27" s="40" customFormat="1" ht="15.75" customHeight="1" x14ac:dyDescent="0.2">
      <c r="A60" s="35" t="s">
        <v>43</v>
      </c>
      <c r="B60" s="36" t="s">
        <v>44</v>
      </c>
      <c r="C60" s="37" t="s">
        <v>16</v>
      </c>
      <c r="D60" s="37" t="s">
        <v>17</v>
      </c>
      <c r="E60" s="38">
        <v>100</v>
      </c>
      <c r="F60" s="41">
        <f t="shared" si="3"/>
        <v>13</v>
      </c>
      <c r="G60" s="39">
        <v>130</v>
      </c>
      <c r="J60" s="40" t="s">
        <v>79</v>
      </c>
    </row>
    <row r="61" spans="1:27" s="40" customFormat="1" ht="15.75" customHeight="1" x14ac:dyDescent="0.2">
      <c r="A61" s="35" t="s">
        <v>45</v>
      </c>
      <c r="B61" s="36" t="s">
        <v>46</v>
      </c>
      <c r="C61" s="37" t="s">
        <v>16</v>
      </c>
      <c r="D61" s="37" t="s">
        <v>17</v>
      </c>
      <c r="E61" s="38">
        <v>120</v>
      </c>
      <c r="F61" s="41">
        <f>E61*G61/1000</f>
        <v>0.96</v>
      </c>
      <c r="G61" s="39">
        <v>8</v>
      </c>
    </row>
    <row r="62" spans="1:27" s="40" customFormat="1" ht="15.75" customHeight="1" x14ac:dyDescent="0.2">
      <c r="A62" s="35" t="s">
        <v>47</v>
      </c>
      <c r="B62" s="36" t="s">
        <v>48</v>
      </c>
      <c r="C62" s="37" t="s">
        <v>16</v>
      </c>
      <c r="D62" s="37" t="s">
        <v>17</v>
      </c>
      <c r="E62" s="38">
        <v>550</v>
      </c>
      <c r="F62" s="41">
        <f t="shared" si="3"/>
        <v>1.65</v>
      </c>
      <c r="G62" s="39">
        <v>3</v>
      </c>
    </row>
    <row r="63" spans="1:27" s="40" customFormat="1" ht="15.75" customHeight="1" x14ac:dyDescent="0.2">
      <c r="A63" s="35" t="s">
        <v>49</v>
      </c>
      <c r="B63" s="36" t="s">
        <v>50</v>
      </c>
      <c r="C63" s="37" t="s">
        <v>16</v>
      </c>
      <c r="D63" s="37" t="s">
        <v>17</v>
      </c>
      <c r="E63" s="38">
        <v>100</v>
      </c>
      <c r="F63" s="41">
        <f t="shared" si="3"/>
        <v>2</v>
      </c>
      <c r="G63" s="39">
        <v>20</v>
      </c>
    </row>
    <row r="64" spans="1:27" s="40" customFormat="1" ht="15.75" customHeight="1" x14ac:dyDescent="0.2">
      <c r="A64" s="35" t="s">
        <v>51</v>
      </c>
      <c r="B64" s="36" t="s">
        <v>176</v>
      </c>
      <c r="C64" s="37" t="s">
        <v>16</v>
      </c>
      <c r="D64" s="37" t="s">
        <v>17</v>
      </c>
      <c r="E64" s="38">
        <v>1200</v>
      </c>
      <c r="F64" s="41">
        <f t="shared" si="3"/>
        <v>6</v>
      </c>
      <c r="G64" s="39">
        <v>5</v>
      </c>
    </row>
    <row r="65" spans="1:7" s="40" customFormat="1" ht="15.75" customHeight="1" x14ac:dyDescent="0.2">
      <c r="A65" s="35" t="s">
        <v>52</v>
      </c>
      <c r="B65" s="36" t="s">
        <v>53</v>
      </c>
      <c r="C65" s="37" t="s">
        <v>16</v>
      </c>
      <c r="D65" s="37" t="s">
        <v>17</v>
      </c>
      <c r="E65" s="38">
        <v>350</v>
      </c>
      <c r="F65" s="41">
        <f t="shared" si="3"/>
        <v>4.2</v>
      </c>
      <c r="G65" s="39">
        <v>12</v>
      </c>
    </row>
    <row r="66" spans="1:7" s="40" customFormat="1" ht="15.75" customHeight="1" x14ac:dyDescent="0.2">
      <c r="A66" s="35" t="s">
        <v>54</v>
      </c>
      <c r="B66" s="36" t="s">
        <v>55</v>
      </c>
      <c r="C66" s="37" t="s">
        <v>16</v>
      </c>
      <c r="D66" s="37" t="s">
        <v>17</v>
      </c>
      <c r="E66" s="38">
        <v>350</v>
      </c>
      <c r="F66" s="41">
        <f t="shared" si="3"/>
        <v>1.4</v>
      </c>
      <c r="G66" s="39">
        <v>4</v>
      </c>
    </row>
    <row r="67" spans="1:7" s="40" customFormat="1" ht="15.75" customHeight="1" x14ac:dyDescent="0.2">
      <c r="A67" s="35" t="s">
        <v>129</v>
      </c>
      <c r="B67" s="63" t="s">
        <v>130</v>
      </c>
      <c r="C67" s="37" t="s">
        <v>16</v>
      </c>
      <c r="D67" s="64" t="s">
        <v>67</v>
      </c>
      <c r="E67" s="38">
        <v>200</v>
      </c>
      <c r="F67" s="41">
        <f t="shared" si="3"/>
        <v>1.2</v>
      </c>
      <c r="G67" s="39">
        <v>6</v>
      </c>
    </row>
    <row r="68" spans="1:7" s="40" customFormat="1" ht="15.75" customHeight="1" x14ac:dyDescent="0.2">
      <c r="A68" s="35" t="s">
        <v>56</v>
      </c>
      <c r="B68" s="36" t="s">
        <v>57</v>
      </c>
      <c r="C68" s="37" t="s">
        <v>16</v>
      </c>
      <c r="D68" s="37" t="s">
        <v>17</v>
      </c>
      <c r="E68" s="38">
        <v>400</v>
      </c>
      <c r="F68" s="41">
        <f t="shared" si="3"/>
        <v>3.6</v>
      </c>
      <c r="G68" s="39">
        <v>9</v>
      </c>
    </row>
    <row r="69" spans="1:7" s="40" customFormat="1" ht="15.75" customHeight="1" x14ac:dyDescent="0.2">
      <c r="A69" s="35" t="s">
        <v>56</v>
      </c>
      <c r="B69" s="36" t="s">
        <v>81</v>
      </c>
      <c r="C69" s="37" t="s">
        <v>16</v>
      </c>
      <c r="D69" s="37" t="s">
        <v>17</v>
      </c>
      <c r="E69" s="38">
        <v>1000</v>
      </c>
      <c r="F69" s="41">
        <f t="shared" si="3"/>
        <v>12</v>
      </c>
      <c r="G69" s="39">
        <v>12</v>
      </c>
    </row>
    <row r="70" spans="1:7" s="40" customFormat="1" ht="15.75" customHeight="1" x14ac:dyDescent="0.2">
      <c r="A70" s="35" t="s">
        <v>131</v>
      </c>
      <c r="B70" s="63" t="s">
        <v>132</v>
      </c>
      <c r="C70" s="37" t="s">
        <v>16</v>
      </c>
      <c r="D70" s="64" t="s">
        <v>67</v>
      </c>
      <c r="E70" s="38">
        <v>300</v>
      </c>
      <c r="F70" s="41">
        <f t="shared" si="3"/>
        <v>2.4</v>
      </c>
      <c r="G70" s="39">
        <v>8</v>
      </c>
    </row>
    <row r="71" spans="1:7" s="40" customFormat="1" ht="15.75" customHeight="1" x14ac:dyDescent="0.2">
      <c r="A71" s="35" t="s">
        <v>73</v>
      </c>
      <c r="B71" s="36" t="s">
        <v>72</v>
      </c>
      <c r="C71" s="37" t="s">
        <v>16</v>
      </c>
      <c r="D71" s="37" t="s">
        <v>67</v>
      </c>
      <c r="E71" s="38">
        <v>360</v>
      </c>
      <c r="F71" s="41">
        <f t="shared" si="3"/>
        <v>1.44</v>
      </c>
      <c r="G71" s="39">
        <v>4</v>
      </c>
    </row>
    <row r="72" spans="1:7" s="40" customFormat="1" ht="15.75" customHeight="1" x14ac:dyDescent="0.2">
      <c r="A72" s="35" t="s">
        <v>75</v>
      </c>
      <c r="B72" s="36" t="s">
        <v>74</v>
      </c>
      <c r="C72" s="37" t="s">
        <v>16</v>
      </c>
      <c r="D72" s="37" t="s">
        <v>67</v>
      </c>
      <c r="E72" s="38">
        <v>550</v>
      </c>
      <c r="F72" s="41">
        <f t="shared" si="3"/>
        <v>2.75</v>
      </c>
      <c r="G72" s="39">
        <v>5</v>
      </c>
    </row>
    <row r="73" spans="1:7" s="40" customFormat="1" ht="15.75" customHeight="1" x14ac:dyDescent="0.2">
      <c r="A73" s="35" t="s">
        <v>68</v>
      </c>
      <c r="B73" s="36" t="s">
        <v>69</v>
      </c>
      <c r="C73" s="37" t="s">
        <v>16</v>
      </c>
      <c r="D73" s="37" t="s">
        <v>67</v>
      </c>
      <c r="E73" s="81">
        <v>400</v>
      </c>
      <c r="F73" s="41">
        <f t="shared" si="3"/>
        <v>0.8</v>
      </c>
      <c r="G73" s="39">
        <v>2</v>
      </c>
    </row>
    <row r="74" spans="1:7" s="40" customFormat="1" ht="15.75" customHeight="1" x14ac:dyDescent="0.2">
      <c r="A74" s="35" t="s">
        <v>154</v>
      </c>
      <c r="B74" s="36" t="s">
        <v>155</v>
      </c>
      <c r="C74" s="37" t="s">
        <v>16</v>
      </c>
      <c r="D74" s="37" t="s">
        <v>67</v>
      </c>
      <c r="E74" s="38">
        <v>300</v>
      </c>
      <c r="F74" s="41">
        <f t="shared" si="3"/>
        <v>0.9</v>
      </c>
      <c r="G74" s="39">
        <v>3</v>
      </c>
    </row>
    <row r="75" spans="1:7" s="40" customFormat="1" ht="15.75" customHeight="1" x14ac:dyDescent="0.2">
      <c r="A75" s="35"/>
      <c r="B75" s="36" t="s">
        <v>199</v>
      </c>
      <c r="C75" s="37"/>
      <c r="D75" s="37"/>
      <c r="E75" s="38">
        <v>1200</v>
      </c>
      <c r="F75" s="41">
        <f t="shared" si="3"/>
        <v>1.2</v>
      </c>
      <c r="G75" s="39">
        <v>1</v>
      </c>
    </row>
    <row r="76" spans="1:7" s="40" customFormat="1" ht="15.75" customHeight="1" x14ac:dyDescent="0.2">
      <c r="A76" s="35"/>
      <c r="B76" s="36" t="s">
        <v>162</v>
      </c>
      <c r="C76" s="37" t="s">
        <v>16</v>
      </c>
      <c r="D76" s="37" t="s">
        <v>67</v>
      </c>
      <c r="E76" s="38">
        <v>5000</v>
      </c>
      <c r="F76" s="41">
        <f t="shared" si="3"/>
        <v>10</v>
      </c>
      <c r="G76" s="39">
        <v>2</v>
      </c>
    </row>
    <row r="77" spans="1:7" s="40" customFormat="1" ht="15.75" customHeight="1" x14ac:dyDescent="0.2">
      <c r="A77" s="35"/>
      <c r="B77" s="36" t="s">
        <v>163</v>
      </c>
      <c r="C77" s="37" t="s">
        <v>16</v>
      </c>
      <c r="D77" s="37" t="s">
        <v>67</v>
      </c>
      <c r="E77" s="38">
        <v>1000</v>
      </c>
      <c r="F77" s="41">
        <f t="shared" si="3"/>
        <v>8</v>
      </c>
      <c r="G77" s="39">
        <v>8</v>
      </c>
    </row>
    <row r="78" spans="1:7" s="40" customFormat="1" ht="15.75" customHeight="1" x14ac:dyDescent="0.2">
      <c r="A78" s="35"/>
      <c r="B78" s="36" t="s">
        <v>165</v>
      </c>
      <c r="C78" s="37" t="s">
        <v>16</v>
      </c>
      <c r="D78" s="37" t="s">
        <v>67</v>
      </c>
      <c r="E78" s="38">
        <v>500</v>
      </c>
      <c r="F78" s="41">
        <f t="shared" si="3"/>
        <v>2</v>
      </c>
      <c r="G78" s="39">
        <v>4</v>
      </c>
    </row>
    <row r="79" spans="1:7" s="40" customFormat="1" ht="14.25" customHeight="1" x14ac:dyDescent="0.2">
      <c r="A79" s="93" t="s">
        <v>80</v>
      </c>
      <c r="B79" s="94"/>
      <c r="C79" s="37"/>
      <c r="D79" s="37"/>
      <c r="E79" s="38"/>
      <c r="F79" s="80">
        <f>SUM(F80:F119)</f>
        <v>400.50465000000003</v>
      </c>
      <c r="G79" s="39"/>
    </row>
    <row r="80" spans="1:7" s="40" customFormat="1" ht="15" customHeight="1" x14ac:dyDescent="0.2">
      <c r="A80" s="35" t="s">
        <v>96</v>
      </c>
      <c r="B80" s="71" t="s">
        <v>166</v>
      </c>
      <c r="C80" s="37" t="s">
        <v>16</v>
      </c>
      <c r="D80" s="37" t="s">
        <v>116</v>
      </c>
      <c r="E80" s="73">
        <v>360</v>
      </c>
      <c r="F80" s="41">
        <f>E80*G80/1000</f>
        <v>34.56</v>
      </c>
      <c r="G80" s="39">
        <v>96</v>
      </c>
    </row>
    <row r="81" spans="1:7" s="40" customFormat="1" ht="15" customHeight="1" x14ac:dyDescent="0.2">
      <c r="A81" s="35" t="s">
        <v>97</v>
      </c>
      <c r="B81" s="71" t="s">
        <v>167</v>
      </c>
      <c r="C81" s="37" t="s">
        <v>16</v>
      </c>
      <c r="D81" s="37" t="s">
        <v>116</v>
      </c>
      <c r="E81" s="73">
        <v>650</v>
      </c>
      <c r="F81" s="41">
        <f t="shared" ref="F81:F119" si="4">E81*G81/1000</f>
        <v>7.8</v>
      </c>
      <c r="G81" s="39">
        <v>12</v>
      </c>
    </row>
    <row r="82" spans="1:7" s="40" customFormat="1" ht="15" customHeight="1" x14ac:dyDescent="0.2">
      <c r="A82" s="35" t="s">
        <v>98</v>
      </c>
      <c r="B82" s="71" t="s">
        <v>168</v>
      </c>
      <c r="C82" s="37" t="s">
        <v>16</v>
      </c>
      <c r="D82" s="37" t="s">
        <v>116</v>
      </c>
      <c r="E82" s="73">
        <v>350</v>
      </c>
      <c r="F82" s="41">
        <f t="shared" si="4"/>
        <v>4.2</v>
      </c>
      <c r="G82" s="39">
        <v>12</v>
      </c>
    </row>
    <row r="83" spans="1:7" s="40" customFormat="1" ht="15" customHeight="1" x14ac:dyDescent="0.2">
      <c r="A83" s="35" t="s">
        <v>99</v>
      </c>
      <c r="B83" s="71" t="s">
        <v>169</v>
      </c>
      <c r="C83" s="37" t="s">
        <v>16</v>
      </c>
      <c r="D83" s="37" t="s">
        <v>116</v>
      </c>
      <c r="E83" s="73">
        <v>900</v>
      </c>
      <c r="F83" s="41">
        <f t="shared" si="4"/>
        <v>10.8</v>
      </c>
      <c r="G83" s="39">
        <v>12</v>
      </c>
    </row>
    <row r="84" spans="1:7" s="40" customFormat="1" ht="15" customHeight="1" x14ac:dyDescent="0.2">
      <c r="A84" s="35" t="s">
        <v>100</v>
      </c>
      <c r="B84" s="71" t="s">
        <v>170</v>
      </c>
      <c r="C84" s="37" t="s">
        <v>16</v>
      </c>
      <c r="D84" s="37" t="s">
        <v>116</v>
      </c>
      <c r="E84" s="73">
        <v>850</v>
      </c>
      <c r="F84" s="41">
        <f t="shared" si="4"/>
        <v>10.199999999999999</v>
      </c>
      <c r="G84" s="39">
        <v>12</v>
      </c>
    </row>
    <row r="85" spans="1:7" s="40" customFormat="1" ht="15" customHeight="1" x14ac:dyDescent="0.2">
      <c r="A85" s="35" t="s">
        <v>101</v>
      </c>
      <c r="B85" s="71" t="s">
        <v>173</v>
      </c>
      <c r="C85" s="37" t="s">
        <v>16</v>
      </c>
      <c r="D85" s="37" t="s">
        <v>116</v>
      </c>
      <c r="E85" s="73">
        <v>400</v>
      </c>
      <c r="F85" s="41">
        <f t="shared" si="4"/>
        <v>2.4</v>
      </c>
      <c r="G85" s="39">
        <v>6</v>
      </c>
    </row>
    <row r="86" spans="1:7" s="40" customFormat="1" ht="15" customHeight="1" x14ac:dyDescent="0.2">
      <c r="A86" s="35" t="s">
        <v>102</v>
      </c>
      <c r="B86" s="71" t="s">
        <v>171</v>
      </c>
      <c r="C86" s="37" t="s">
        <v>16</v>
      </c>
      <c r="D86" s="37" t="s">
        <v>116</v>
      </c>
      <c r="E86" s="73">
        <v>900</v>
      </c>
      <c r="F86" s="41">
        <f t="shared" si="4"/>
        <v>5.4</v>
      </c>
      <c r="G86" s="39">
        <v>6</v>
      </c>
    </row>
    <row r="87" spans="1:7" s="40" customFormat="1" ht="15" customHeight="1" x14ac:dyDescent="0.2">
      <c r="A87" s="35" t="s">
        <v>103</v>
      </c>
      <c r="B87" s="71" t="s">
        <v>83</v>
      </c>
      <c r="C87" s="37" t="s">
        <v>16</v>
      </c>
      <c r="D87" s="37" t="s">
        <v>116</v>
      </c>
      <c r="E87" s="73">
        <v>1300</v>
      </c>
      <c r="F87" s="41">
        <f t="shared" si="4"/>
        <v>7.8</v>
      </c>
      <c r="G87" s="39">
        <v>6</v>
      </c>
    </row>
    <row r="88" spans="1:7" s="40" customFormat="1" ht="15" customHeight="1" x14ac:dyDescent="0.2">
      <c r="A88" s="35" t="s">
        <v>104</v>
      </c>
      <c r="B88" s="71" t="s">
        <v>84</v>
      </c>
      <c r="C88" s="37" t="s">
        <v>16</v>
      </c>
      <c r="D88" s="37" t="s">
        <v>116</v>
      </c>
      <c r="E88" s="73">
        <v>2100</v>
      </c>
      <c r="F88" s="41">
        <f t="shared" si="4"/>
        <v>25.2</v>
      </c>
      <c r="G88" s="39">
        <v>12</v>
      </c>
    </row>
    <row r="89" spans="1:7" s="40" customFormat="1" ht="15" customHeight="1" x14ac:dyDescent="0.2">
      <c r="A89" s="35" t="s">
        <v>105</v>
      </c>
      <c r="B89" s="71" t="s">
        <v>85</v>
      </c>
      <c r="C89" s="37" t="s">
        <v>16</v>
      </c>
      <c r="D89" s="37" t="s">
        <v>116</v>
      </c>
      <c r="E89" s="73">
        <v>1300</v>
      </c>
      <c r="F89" s="41">
        <f t="shared" si="4"/>
        <v>15.6</v>
      </c>
      <c r="G89" s="39">
        <v>12</v>
      </c>
    </row>
    <row r="90" spans="1:7" s="40" customFormat="1" ht="15" customHeight="1" x14ac:dyDescent="0.2">
      <c r="A90" s="35" t="s">
        <v>106</v>
      </c>
      <c r="B90" s="71" t="s">
        <v>86</v>
      </c>
      <c r="C90" s="37" t="s">
        <v>16</v>
      </c>
      <c r="D90" s="37" t="s">
        <v>116</v>
      </c>
      <c r="E90" s="73">
        <v>250</v>
      </c>
      <c r="F90" s="41">
        <f t="shared" si="4"/>
        <v>9</v>
      </c>
      <c r="G90" s="39">
        <v>36</v>
      </c>
    </row>
    <row r="91" spans="1:7" s="40" customFormat="1" ht="15" customHeight="1" x14ac:dyDescent="0.2">
      <c r="A91" s="35" t="s">
        <v>107</v>
      </c>
      <c r="B91" s="71" t="s">
        <v>87</v>
      </c>
      <c r="C91" s="37" t="s">
        <v>16</v>
      </c>
      <c r="D91" s="37" t="s">
        <v>116</v>
      </c>
      <c r="E91" s="73">
        <v>300</v>
      </c>
      <c r="F91" s="41">
        <f t="shared" si="4"/>
        <v>1.8</v>
      </c>
      <c r="G91" s="39">
        <v>6</v>
      </c>
    </row>
    <row r="92" spans="1:7" s="40" customFormat="1" ht="15" customHeight="1" x14ac:dyDescent="0.2">
      <c r="A92" s="35" t="s">
        <v>108</v>
      </c>
      <c r="B92" s="71" t="s">
        <v>174</v>
      </c>
      <c r="C92" s="37" t="s">
        <v>16</v>
      </c>
      <c r="D92" s="37" t="s">
        <v>116</v>
      </c>
      <c r="E92" s="73">
        <v>1000</v>
      </c>
      <c r="F92" s="41">
        <f t="shared" si="4"/>
        <v>3.6</v>
      </c>
      <c r="G92" s="39">
        <v>3.6</v>
      </c>
    </row>
    <row r="93" spans="1:7" s="40" customFormat="1" ht="15" customHeight="1" x14ac:dyDescent="0.2">
      <c r="A93" s="35" t="s">
        <v>109</v>
      </c>
      <c r="B93" s="71" t="s">
        <v>89</v>
      </c>
      <c r="C93" s="37" t="s">
        <v>16</v>
      </c>
      <c r="D93" s="37" t="s">
        <v>116</v>
      </c>
      <c r="E93" s="73">
        <v>350</v>
      </c>
      <c r="F93" s="41">
        <f t="shared" si="4"/>
        <v>8.4</v>
      </c>
      <c r="G93" s="39">
        <v>24</v>
      </c>
    </row>
    <row r="94" spans="1:7" s="40" customFormat="1" ht="15" customHeight="1" x14ac:dyDescent="0.2">
      <c r="A94" s="35" t="s">
        <v>110</v>
      </c>
      <c r="B94" s="71" t="s">
        <v>90</v>
      </c>
      <c r="C94" s="37" t="s">
        <v>16</v>
      </c>
      <c r="D94" s="37" t="s">
        <v>116</v>
      </c>
      <c r="E94" s="73">
        <v>350</v>
      </c>
      <c r="F94" s="41">
        <f t="shared" si="4"/>
        <v>2.1</v>
      </c>
      <c r="G94" s="39">
        <v>6</v>
      </c>
    </row>
    <row r="95" spans="1:7" s="40" customFormat="1" ht="15" customHeight="1" x14ac:dyDescent="0.2">
      <c r="A95" s="35" t="s">
        <v>109</v>
      </c>
      <c r="B95" s="71" t="s">
        <v>91</v>
      </c>
      <c r="C95" s="37" t="s">
        <v>16</v>
      </c>
      <c r="D95" s="37" t="s">
        <v>116</v>
      </c>
      <c r="E95" s="73">
        <v>350</v>
      </c>
      <c r="F95" s="41">
        <f t="shared" si="4"/>
        <v>2.1</v>
      </c>
      <c r="G95" s="39">
        <v>6</v>
      </c>
    </row>
    <row r="96" spans="1:7" s="40" customFormat="1" ht="15" customHeight="1" x14ac:dyDescent="0.2">
      <c r="A96" s="35" t="s">
        <v>111</v>
      </c>
      <c r="B96" s="71" t="s">
        <v>92</v>
      </c>
      <c r="C96" s="37" t="s">
        <v>16</v>
      </c>
      <c r="D96" s="37" t="s">
        <v>116</v>
      </c>
      <c r="E96" s="73">
        <v>300</v>
      </c>
      <c r="F96" s="41">
        <f t="shared" si="4"/>
        <v>7.2</v>
      </c>
      <c r="G96" s="39">
        <v>24</v>
      </c>
    </row>
    <row r="97" spans="1:7" s="40" customFormat="1" ht="15" customHeight="1" x14ac:dyDescent="0.2">
      <c r="A97" s="35" t="s">
        <v>112</v>
      </c>
      <c r="B97" s="71" t="s">
        <v>93</v>
      </c>
      <c r="C97" s="37" t="s">
        <v>16</v>
      </c>
      <c r="D97" s="37" t="s">
        <v>116</v>
      </c>
      <c r="E97" s="73">
        <v>450</v>
      </c>
      <c r="F97" s="41">
        <f t="shared" si="4"/>
        <v>2.7</v>
      </c>
      <c r="G97" s="39">
        <v>6</v>
      </c>
    </row>
    <row r="98" spans="1:7" s="40" customFormat="1" ht="15" customHeight="1" x14ac:dyDescent="0.2">
      <c r="A98" s="35" t="s">
        <v>113</v>
      </c>
      <c r="B98" s="71" t="s">
        <v>94</v>
      </c>
      <c r="C98" s="37" t="s">
        <v>16</v>
      </c>
      <c r="D98" s="37" t="s">
        <v>116</v>
      </c>
      <c r="E98" s="73">
        <v>200</v>
      </c>
      <c r="F98" s="41">
        <f t="shared" si="4"/>
        <v>0.48</v>
      </c>
      <c r="G98" s="39">
        <v>2.4</v>
      </c>
    </row>
    <row r="99" spans="1:7" s="40" customFormat="1" ht="15" customHeight="1" x14ac:dyDescent="0.2">
      <c r="A99" s="35" t="s">
        <v>114</v>
      </c>
      <c r="B99" s="72" t="s">
        <v>172</v>
      </c>
      <c r="C99" s="37" t="s">
        <v>16</v>
      </c>
      <c r="D99" s="37" t="s">
        <v>116</v>
      </c>
      <c r="E99" s="74">
        <v>1600</v>
      </c>
      <c r="F99" s="41">
        <f t="shared" ref="F99:F118" si="5">E99*G99/1000</f>
        <v>19.2</v>
      </c>
      <c r="G99" s="39">
        <v>12</v>
      </c>
    </row>
    <row r="100" spans="1:7" s="40" customFormat="1" ht="15" customHeight="1" x14ac:dyDescent="0.2">
      <c r="A100" s="35" t="s">
        <v>96</v>
      </c>
      <c r="B100" s="71" t="s">
        <v>166</v>
      </c>
      <c r="C100" s="37" t="s">
        <v>16</v>
      </c>
      <c r="D100" s="37" t="s">
        <v>116</v>
      </c>
      <c r="E100" s="74">
        <v>360</v>
      </c>
      <c r="F100" s="41">
        <f t="shared" si="5"/>
        <v>37.962000000000003</v>
      </c>
      <c r="G100" s="41">
        <v>105.45</v>
      </c>
    </row>
    <row r="101" spans="1:7" s="40" customFormat="1" ht="15" customHeight="1" x14ac:dyDescent="0.2">
      <c r="A101" s="35" t="s">
        <v>97</v>
      </c>
      <c r="B101" s="71" t="s">
        <v>203</v>
      </c>
      <c r="C101" s="37" t="s">
        <v>16</v>
      </c>
      <c r="D101" s="37" t="s">
        <v>116</v>
      </c>
      <c r="E101" s="74">
        <v>900</v>
      </c>
      <c r="F101" s="41">
        <f t="shared" si="5"/>
        <v>15.184799999999999</v>
      </c>
      <c r="G101" s="41">
        <v>16.872</v>
      </c>
    </row>
    <row r="102" spans="1:7" s="40" customFormat="1" ht="15" customHeight="1" x14ac:dyDescent="0.2">
      <c r="A102" s="35" t="s">
        <v>98</v>
      </c>
      <c r="B102" s="71" t="s">
        <v>168</v>
      </c>
      <c r="C102" s="37" t="s">
        <v>16</v>
      </c>
      <c r="D102" s="37" t="s">
        <v>116</v>
      </c>
      <c r="E102" s="74">
        <v>450</v>
      </c>
      <c r="F102" s="41">
        <f t="shared" si="5"/>
        <v>6.327</v>
      </c>
      <c r="G102" s="41">
        <v>14.06</v>
      </c>
    </row>
    <row r="103" spans="1:7" s="40" customFormat="1" ht="15" customHeight="1" x14ac:dyDescent="0.2">
      <c r="A103" s="35" t="s">
        <v>99</v>
      </c>
      <c r="B103" s="71" t="s">
        <v>169</v>
      </c>
      <c r="C103" s="37" t="s">
        <v>16</v>
      </c>
      <c r="D103" s="37" t="s">
        <v>116</v>
      </c>
      <c r="E103" s="74">
        <v>850</v>
      </c>
      <c r="F103" s="41">
        <f t="shared" si="5"/>
        <v>5.9755000000000003</v>
      </c>
      <c r="G103" s="41">
        <v>7.03</v>
      </c>
    </row>
    <row r="104" spans="1:7" s="40" customFormat="1" ht="15" customHeight="1" x14ac:dyDescent="0.2">
      <c r="A104" s="35" t="s">
        <v>100</v>
      </c>
      <c r="B104" s="71" t="s">
        <v>170</v>
      </c>
      <c r="C104" s="37" t="s">
        <v>16</v>
      </c>
      <c r="D104" s="37" t="s">
        <v>116</v>
      </c>
      <c r="E104" s="74">
        <v>1150</v>
      </c>
      <c r="F104" s="41">
        <f t="shared" si="5"/>
        <v>12.935199999999998</v>
      </c>
      <c r="G104" s="41">
        <v>11.247999999999999</v>
      </c>
    </row>
    <row r="105" spans="1:7" s="40" customFormat="1" ht="15" customHeight="1" x14ac:dyDescent="0.2">
      <c r="A105" s="35" t="s">
        <v>101</v>
      </c>
      <c r="B105" s="71" t="s">
        <v>173</v>
      </c>
      <c r="C105" s="37" t="s">
        <v>16</v>
      </c>
      <c r="D105" s="37" t="s">
        <v>116</v>
      </c>
      <c r="E105" s="74">
        <v>450</v>
      </c>
      <c r="F105" s="41">
        <f t="shared" si="5"/>
        <v>3.1635</v>
      </c>
      <c r="G105" s="41">
        <v>7.03</v>
      </c>
    </row>
    <row r="106" spans="1:7" s="40" customFormat="1" ht="15" customHeight="1" x14ac:dyDescent="0.2">
      <c r="A106" s="35" t="s">
        <v>102</v>
      </c>
      <c r="B106" s="71" t="s">
        <v>171</v>
      </c>
      <c r="C106" s="37" t="s">
        <v>16</v>
      </c>
      <c r="D106" s="37" t="s">
        <v>116</v>
      </c>
      <c r="E106" s="74">
        <v>900</v>
      </c>
      <c r="F106" s="41">
        <f t="shared" si="5"/>
        <v>6.327</v>
      </c>
      <c r="G106" s="41">
        <v>7.03</v>
      </c>
    </row>
    <row r="107" spans="1:7" s="40" customFormat="1" ht="15" customHeight="1" x14ac:dyDescent="0.2">
      <c r="A107" s="35" t="s">
        <v>103</v>
      </c>
      <c r="B107" s="71" t="s">
        <v>83</v>
      </c>
      <c r="C107" s="37" t="s">
        <v>16</v>
      </c>
      <c r="D107" s="37" t="s">
        <v>116</v>
      </c>
      <c r="E107" s="74">
        <v>1500</v>
      </c>
      <c r="F107" s="41">
        <f t="shared" si="5"/>
        <v>10.545</v>
      </c>
      <c r="G107" s="41">
        <v>7.03</v>
      </c>
    </row>
    <row r="108" spans="1:7" s="40" customFormat="1" ht="15" customHeight="1" x14ac:dyDescent="0.2">
      <c r="A108" s="35" t="s">
        <v>104</v>
      </c>
      <c r="B108" s="71" t="s">
        <v>84</v>
      </c>
      <c r="C108" s="37" t="s">
        <v>16</v>
      </c>
      <c r="D108" s="37" t="s">
        <v>116</v>
      </c>
      <c r="E108" s="74">
        <v>2500</v>
      </c>
      <c r="F108" s="41">
        <f t="shared" si="5"/>
        <v>28.12</v>
      </c>
      <c r="G108" s="41">
        <v>11.247999999999999</v>
      </c>
    </row>
    <row r="109" spans="1:7" s="40" customFormat="1" ht="15" customHeight="1" x14ac:dyDescent="0.2">
      <c r="A109" s="35" t="s">
        <v>105</v>
      </c>
      <c r="B109" s="71" t="s">
        <v>85</v>
      </c>
      <c r="C109" s="37" t="s">
        <v>16</v>
      </c>
      <c r="D109" s="37" t="s">
        <v>116</v>
      </c>
      <c r="E109" s="74">
        <v>2300</v>
      </c>
      <c r="F109" s="41">
        <f t="shared" si="5"/>
        <v>32.338000000000001</v>
      </c>
      <c r="G109" s="41">
        <v>14.06</v>
      </c>
    </row>
    <row r="110" spans="1:7" s="40" customFormat="1" ht="15" customHeight="1" x14ac:dyDescent="0.2">
      <c r="A110" s="35" t="s">
        <v>106</v>
      </c>
      <c r="B110" s="71" t="s">
        <v>86</v>
      </c>
      <c r="C110" s="37" t="s">
        <v>16</v>
      </c>
      <c r="D110" s="37" t="s">
        <v>116</v>
      </c>
      <c r="E110" s="74">
        <v>250</v>
      </c>
      <c r="F110" s="41">
        <f t="shared" si="5"/>
        <v>8.0845000000000002</v>
      </c>
      <c r="G110" s="41">
        <v>32.338000000000001</v>
      </c>
    </row>
    <row r="111" spans="1:7" s="40" customFormat="1" ht="15" customHeight="1" x14ac:dyDescent="0.2">
      <c r="A111" s="35" t="s">
        <v>107</v>
      </c>
      <c r="B111" s="71" t="s">
        <v>200</v>
      </c>
      <c r="C111" s="37" t="s">
        <v>16</v>
      </c>
      <c r="D111" s="37" t="s">
        <v>116</v>
      </c>
      <c r="E111" s="74">
        <v>650</v>
      </c>
      <c r="F111" s="41">
        <f t="shared" si="5"/>
        <v>4.5694999999999997</v>
      </c>
      <c r="G111" s="41">
        <v>7.03</v>
      </c>
    </row>
    <row r="112" spans="1:7" s="40" customFormat="1" ht="15" customHeight="1" x14ac:dyDescent="0.2">
      <c r="A112" s="35" t="s">
        <v>108</v>
      </c>
      <c r="B112" s="71" t="s">
        <v>174</v>
      </c>
      <c r="C112" s="37" t="s">
        <v>16</v>
      </c>
      <c r="D112" s="37" t="s">
        <v>116</v>
      </c>
      <c r="E112" s="74">
        <v>1000</v>
      </c>
      <c r="F112" s="41">
        <f t="shared" si="5"/>
        <v>2.25</v>
      </c>
      <c r="G112" s="41">
        <v>2.25</v>
      </c>
    </row>
    <row r="113" spans="1:7" s="40" customFormat="1" ht="15" customHeight="1" x14ac:dyDescent="0.2">
      <c r="A113" s="35" t="s">
        <v>109</v>
      </c>
      <c r="B113" s="71" t="s">
        <v>89</v>
      </c>
      <c r="C113" s="37" t="s">
        <v>16</v>
      </c>
      <c r="D113" s="37" t="s">
        <v>116</v>
      </c>
      <c r="E113" s="74">
        <v>200</v>
      </c>
      <c r="F113" s="41">
        <f t="shared" si="5"/>
        <v>5.6239999999999997</v>
      </c>
      <c r="G113" s="41">
        <v>28.12</v>
      </c>
    </row>
    <row r="114" spans="1:7" s="40" customFormat="1" ht="15" customHeight="1" x14ac:dyDescent="0.2">
      <c r="A114" s="35" t="s">
        <v>110</v>
      </c>
      <c r="B114" s="71" t="s">
        <v>90</v>
      </c>
      <c r="C114" s="37" t="s">
        <v>16</v>
      </c>
      <c r="D114" s="37" t="s">
        <v>116</v>
      </c>
      <c r="E114" s="74">
        <v>300</v>
      </c>
      <c r="F114" s="41">
        <f t="shared" si="5"/>
        <v>2.109</v>
      </c>
      <c r="G114" s="41">
        <v>7.03</v>
      </c>
    </row>
    <row r="115" spans="1:7" s="40" customFormat="1" ht="15" customHeight="1" x14ac:dyDescent="0.2">
      <c r="A115" s="35" t="s">
        <v>109</v>
      </c>
      <c r="B115" s="71" t="s">
        <v>91</v>
      </c>
      <c r="C115" s="37" t="s">
        <v>16</v>
      </c>
      <c r="D115" s="37" t="s">
        <v>116</v>
      </c>
      <c r="E115" s="74">
        <v>300</v>
      </c>
      <c r="F115" s="41">
        <f t="shared" si="5"/>
        <v>2.109</v>
      </c>
      <c r="G115" s="41">
        <v>7.03</v>
      </c>
    </row>
    <row r="116" spans="1:7" s="40" customFormat="1" ht="15" customHeight="1" x14ac:dyDescent="0.2">
      <c r="A116" s="35" t="s">
        <v>111</v>
      </c>
      <c r="B116" s="71" t="s">
        <v>92</v>
      </c>
      <c r="C116" s="37" t="s">
        <v>16</v>
      </c>
      <c r="D116" s="37" t="s">
        <v>116</v>
      </c>
      <c r="E116" s="74">
        <v>400</v>
      </c>
      <c r="F116" s="41">
        <f t="shared" si="5"/>
        <v>21.461200000000002</v>
      </c>
      <c r="G116" s="41">
        <v>53.652999999999999</v>
      </c>
    </row>
    <row r="117" spans="1:7" s="40" customFormat="1" ht="15" customHeight="1" x14ac:dyDescent="0.2">
      <c r="A117" s="35" t="s">
        <v>112</v>
      </c>
      <c r="B117" s="71" t="s">
        <v>93</v>
      </c>
      <c r="C117" s="37" t="s">
        <v>16</v>
      </c>
      <c r="D117" s="37" t="s">
        <v>116</v>
      </c>
      <c r="E117" s="74">
        <v>450</v>
      </c>
      <c r="F117" s="41">
        <f t="shared" si="5"/>
        <v>3.0370499999999998</v>
      </c>
      <c r="G117" s="41">
        <v>6.7489999999999997</v>
      </c>
    </row>
    <row r="118" spans="1:7" s="40" customFormat="1" ht="15" customHeight="1" x14ac:dyDescent="0.2">
      <c r="A118" s="35" t="s">
        <v>113</v>
      </c>
      <c r="B118" s="71" t="s">
        <v>94</v>
      </c>
      <c r="C118" s="37" t="s">
        <v>16</v>
      </c>
      <c r="D118" s="37" t="s">
        <v>116</v>
      </c>
      <c r="E118" s="74">
        <v>200</v>
      </c>
      <c r="F118" s="41">
        <f t="shared" si="5"/>
        <v>0.56240000000000001</v>
      </c>
      <c r="G118" s="41">
        <v>2.8119999999999998</v>
      </c>
    </row>
    <row r="119" spans="1:7" s="40" customFormat="1" ht="15" customHeight="1" x14ac:dyDescent="0.2">
      <c r="A119" s="35" t="s">
        <v>114</v>
      </c>
      <c r="B119" s="72" t="s">
        <v>172</v>
      </c>
      <c r="C119" s="37" t="s">
        <v>16</v>
      </c>
      <c r="D119" s="37" t="s">
        <v>116</v>
      </c>
      <c r="E119" s="74">
        <v>80</v>
      </c>
      <c r="F119" s="41">
        <f t="shared" si="4"/>
        <v>11.28</v>
      </c>
      <c r="G119" s="41">
        <v>141</v>
      </c>
    </row>
    <row r="120" spans="1:7" s="40" customFormat="1" ht="4.5" customHeight="1" x14ac:dyDescent="0.2">
      <c r="A120" s="35"/>
      <c r="B120" s="36"/>
      <c r="C120" s="37"/>
      <c r="D120" s="37"/>
      <c r="E120" s="38"/>
      <c r="F120" s="41"/>
      <c r="G120" s="39"/>
    </row>
    <row r="121" spans="1:7" s="40" customFormat="1" ht="15.75" customHeight="1" x14ac:dyDescent="0.2">
      <c r="A121" s="82" t="s">
        <v>156</v>
      </c>
      <c r="B121" s="83"/>
      <c r="C121" s="37"/>
      <c r="D121" s="64"/>
      <c r="E121" s="38"/>
      <c r="F121" s="69">
        <f>SUM(F122:F124)</f>
        <v>20</v>
      </c>
      <c r="G121" s="39"/>
    </row>
    <row r="122" spans="1:7" s="40" customFormat="1" ht="15.75" customHeight="1" x14ac:dyDescent="0.2">
      <c r="A122" s="35" t="s">
        <v>157</v>
      </c>
      <c r="B122" s="67" t="s">
        <v>158</v>
      </c>
      <c r="C122" s="37" t="s">
        <v>16</v>
      </c>
      <c r="D122" s="64" t="s">
        <v>159</v>
      </c>
      <c r="E122" s="38">
        <v>700</v>
      </c>
      <c r="F122" s="41">
        <f t="shared" ref="F122:F124" si="6">E122*G122/1000</f>
        <v>1.4</v>
      </c>
      <c r="G122" s="39">
        <v>2</v>
      </c>
    </row>
    <row r="123" spans="1:7" s="40" customFormat="1" ht="15.75" customHeight="1" x14ac:dyDescent="0.2">
      <c r="A123" s="35" t="s">
        <v>160</v>
      </c>
      <c r="B123" s="67" t="s">
        <v>175</v>
      </c>
      <c r="C123" s="37" t="s">
        <v>16</v>
      </c>
      <c r="D123" s="64" t="s">
        <v>67</v>
      </c>
      <c r="E123" s="38">
        <v>30</v>
      </c>
      <c r="F123" s="41">
        <f t="shared" si="6"/>
        <v>4.8</v>
      </c>
      <c r="G123" s="39">
        <v>160</v>
      </c>
    </row>
    <row r="124" spans="1:7" s="40" customFormat="1" ht="27.75" customHeight="1" x14ac:dyDescent="0.2">
      <c r="A124" s="35" t="s">
        <v>152</v>
      </c>
      <c r="B124" s="66" t="s">
        <v>153</v>
      </c>
      <c r="C124" s="37" t="s">
        <v>16</v>
      </c>
      <c r="D124" s="64" t="s">
        <v>67</v>
      </c>
      <c r="E124" s="38">
        <v>1380</v>
      </c>
      <c r="F124" s="41">
        <f t="shared" si="6"/>
        <v>13.8</v>
      </c>
      <c r="G124" s="39">
        <v>10</v>
      </c>
    </row>
    <row r="125" spans="1:7" s="40" customFormat="1" ht="4.5" customHeight="1" x14ac:dyDescent="0.2">
      <c r="A125" s="35"/>
      <c r="B125" s="36"/>
      <c r="C125" s="37"/>
      <c r="D125" s="37"/>
      <c r="E125" s="38"/>
      <c r="F125" s="41"/>
      <c r="G125" s="39"/>
    </row>
    <row r="126" spans="1:7" s="40" customFormat="1" ht="17.25" hidden="1" customHeight="1" x14ac:dyDescent="0.2">
      <c r="A126" s="89" t="s">
        <v>80</v>
      </c>
      <c r="B126" s="90"/>
      <c r="C126" s="37"/>
      <c r="D126" s="37"/>
      <c r="E126" s="38"/>
      <c r="F126" s="26">
        <f>SUM(F127:F152)</f>
        <v>0</v>
      </c>
      <c r="G126" s="39"/>
    </row>
    <row r="127" spans="1:7" s="40" customFormat="1" ht="17.25" hidden="1" customHeight="1" x14ac:dyDescent="0.2">
      <c r="A127" s="35" t="s">
        <v>96</v>
      </c>
      <c r="B127" s="59" t="s">
        <v>95</v>
      </c>
      <c r="C127" s="37" t="s">
        <v>16</v>
      </c>
      <c r="D127" s="37" t="s">
        <v>116</v>
      </c>
      <c r="E127" s="38"/>
      <c r="F127" s="61">
        <f>E127*G127/1000</f>
        <v>0</v>
      </c>
      <c r="G127" s="61"/>
    </row>
    <row r="128" spans="1:7" s="40" customFormat="1" ht="17.25" hidden="1" customHeight="1" x14ac:dyDescent="0.2">
      <c r="A128" s="35" t="s">
        <v>97</v>
      </c>
      <c r="B128" s="59" t="s">
        <v>136</v>
      </c>
      <c r="C128" s="37" t="s">
        <v>16</v>
      </c>
      <c r="D128" s="37" t="s">
        <v>116</v>
      </c>
      <c r="E128" s="38"/>
      <c r="F128" s="61">
        <f t="shared" ref="F128:F145" si="7">E128*G128/1000</f>
        <v>0</v>
      </c>
      <c r="G128" s="61"/>
    </row>
    <row r="129" spans="1:7" s="40" customFormat="1" ht="17.25" hidden="1" customHeight="1" x14ac:dyDescent="0.2">
      <c r="A129" s="35" t="s">
        <v>98</v>
      </c>
      <c r="B129" s="59" t="s">
        <v>137</v>
      </c>
      <c r="C129" s="37" t="s">
        <v>16</v>
      </c>
      <c r="D129" s="37" t="s">
        <v>116</v>
      </c>
      <c r="E129" s="38"/>
      <c r="F129" s="61">
        <f t="shared" si="7"/>
        <v>0</v>
      </c>
      <c r="G129" s="61"/>
    </row>
    <row r="130" spans="1:7" s="40" customFormat="1" ht="17.25" hidden="1" customHeight="1" x14ac:dyDescent="0.2">
      <c r="A130" s="35" t="s">
        <v>99</v>
      </c>
      <c r="B130" s="59" t="s">
        <v>138</v>
      </c>
      <c r="C130" s="37" t="s">
        <v>16</v>
      </c>
      <c r="D130" s="37" t="s">
        <v>116</v>
      </c>
      <c r="E130" s="38"/>
      <c r="F130" s="61">
        <f t="shared" si="7"/>
        <v>0</v>
      </c>
      <c r="G130" s="61"/>
    </row>
    <row r="131" spans="1:7" s="40" customFormat="1" ht="17.25" hidden="1" customHeight="1" x14ac:dyDescent="0.2">
      <c r="A131" s="35" t="s">
        <v>100</v>
      </c>
      <c r="B131" s="59" t="s">
        <v>139</v>
      </c>
      <c r="C131" s="37" t="s">
        <v>16</v>
      </c>
      <c r="D131" s="37" t="s">
        <v>116</v>
      </c>
      <c r="E131" s="38"/>
      <c r="F131" s="61">
        <f t="shared" si="7"/>
        <v>0</v>
      </c>
      <c r="G131" s="61"/>
    </row>
    <row r="132" spans="1:7" s="40" customFormat="1" ht="17.25" hidden="1" customHeight="1" x14ac:dyDescent="0.2">
      <c r="A132" s="35" t="s">
        <v>101</v>
      </c>
      <c r="B132" s="59" t="s">
        <v>82</v>
      </c>
      <c r="C132" s="37" t="s">
        <v>16</v>
      </c>
      <c r="D132" s="37" t="s">
        <v>116</v>
      </c>
      <c r="E132" s="38"/>
      <c r="F132" s="61">
        <f t="shared" si="7"/>
        <v>0</v>
      </c>
      <c r="G132" s="61"/>
    </row>
    <row r="133" spans="1:7" s="40" customFormat="1" ht="17.25" hidden="1" customHeight="1" x14ac:dyDescent="0.2">
      <c r="A133" s="35" t="s">
        <v>102</v>
      </c>
      <c r="B133" s="59" t="s">
        <v>140</v>
      </c>
      <c r="C133" s="37" t="s">
        <v>16</v>
      </c>
      <c r="D133" s="37" t="s">
        <v>116</v>
      </c>
      <c r="E133" s="38"/>
      <c r="F133" s="61">
        <f t="shared" si="7"/>
        <v>0</v>
      </c>
      <c r="G133" s="61"/>
    </row>
    <row r="134" spans="1:7" s="40" customFormat="1" ht="17.25" hidden="1" customHeight="1" x14ac:dyDescent="0.2">
      <c r="A134" s="35" t="s">
        <v>103</v>
      </c>
      <c r="B134" s="59" t="s">
        <v>83</v>
      </c>
      <c r="C134" s="37" t="s">
        <v>16</v>
      </c>
      <c r="D134" s="37" t="s">
        <v>116</v>
      </c>
      <c r="E134" s="38"/>
      <c r="F134" s="61">
        <f t="shared" si="7"/>
        <v>0</v>
      </c>
      <c r="G134" s="61"/>
    </row>
    <row r="135" spans="1:7" s="40" customFormat="1" ht="17.25" hidden="1" customHeight="1" x14ac:dyDescent="0.2">
      <c r="A135" s="35" t="s">
        <v>104</v>
      </c>
      <c r="B135" s="59" t="s">
        <v>84</v>
      </c>
      <c r="C135" s="37" t="s">
        <v>16</v>
      </c>
      <c r="D135" s="37" t="s">
        <v>116</v>
      </c>
      <c r="E135" s="38"/>
      <c r="F135" s="61">
        <f t="shared" si="7"/>
        <v>0</v>
      </c>
      <c r="G135" s="61"/>
    </row>
    <row r="136" spans="1:7" s="40" customFormat="1" ht="17.25" hidden="1" customHeight="1" x14ac:dyDescent="0.2">
      <c r="A136" s="35" t="s">
        <v>105</v>
      </c>
      <c r="B136" s="59" t="s">
        <v>85</v>
      </c>
      <c r="C136" s="37" t="s">
        <v>16</v>
      </c>
      <c r="D136" s="37" t="s">
        <v>116</v>
      </c>
      <c r="E136" s="38"/>
      <c r="F136" s="61">
        <f t="shared" si="7"/>
        <v>0</v>
      </c>
      <c r="G136" s="61"/>
    </row>
    <row r="137" spans="1:7" s="40" customFormat="1" ht="17.25" hidden="1" customHeight="1" x14ac:dyDescent="0.2">
      <c r="A137" s="35" t="s">
        <v>106</v>
      </c>
      <c r="B137" s="59" t="s">
        <v>86</v>
      </c>
      <c r="C137" s="37" t="s">
        <v>16</v>
      </c>
      <c r="D137" s="37" t="s">
        <v>116</v>
      </c>
      <c r="E137" s="38"/>
      <c r="F137" s="61">
        <f t="shared" si="7"/>
        <v>0</v>
      </c>
      <c r="G137" s="61"/>
    </row>
    <row r="138" spans="1:7" s="40" customFormat="1" ht="17.25" hidden="1" customHeight="1" x14ac:dyDescent="0.2">
      <c r="A138" s="35" t="s">
        <v>107</v>
      </c>
      <c r="B138" s="59" t="s">
        <v>87</v>
      </c>
      <c r="C138" s="37" t="s">
        <v>16</v>
      </c>
      <c r="D138" s="37" t="s">
        <v>116</v>
      </c>
      <c r="E138" s="38"/>
      <c r="F138" s="61">
        <f t="shared" si="7"/>
        <v>0</v>
      </c>
      <c r="G138" s="61"/>
    </row>
    <row r="139" spans="1:7" s="40" customFormat="1" ht="17.25" hidden="1" customHeight="1" x14ac:dyDescent="0.2">
      <c r="A139" s="35" t="s">
        <v>108</v>
      </c>
      <c r="B139" s="59" t="s">
        <v>88</v>
      </c>
      <c r="C139" s="37" t="s">
        <v>16</v>
      </c>
      <c r="D139" s="37" t="s">
        <v>116</v>
      </c>
      <c r="E139" s="38"/>
      <c r="F139" s="61">
        <f t="shared" si="7"/>
        <v>0</v>
      </c>
      <c r="G139" s="61"/>
    </row>
    <row r="140" spans="1:7" s="40" customFormat="1" ht="17.25" hidden="1" customHeight="1" x14ac:dyDescent="0.2">
      <c r="A140" s="35" t="s">
        <v>109</v>
      </c>
      <c r="B140" s="59" t="s">
        <v>89</v>
      </c>
      <c r="C140" s="37" t="s">
        <v>16</v>
      </c>
      <c r="D140" s="37" t="s">
        <v>116</v>
      </c>
      <c r="E140" s="38"/>
      <c r="F140" s="61">
        <f t="shared" si="7"/>
        <v>0</v>
      </c>
      <c r="G140" s="61"/>
    </row>
    <row r="141" spans="1:7" s="40" customFormat="1" ht="17.25" hidden="1" customHeight="1" x14ac:dyDescent="0.2">
      <c r="A141" s="35" t="s">
        <v>110</v>
      </c>
      <c r="B141" s="59" t="s">
        <v>90</v>
      </c>
      <c r="C141" s="37" t="s">
        <v>16</v>
      </c>
      <c r="D141" s="37" t="s">
        <v>116</v>
      </c>
      <c r="E141" s="38"/>
      <c r="F141" s="61">
        <f t="shared" si="7"/>
        <v>0</v>
      </c>
      <c r="G141" s="61"/>
    </row>
    <row r="142" spans="1:7" s="40" customFormat="1" ht="17.25" hidden="1" customHeight="1" x14ac:dyDescent="0.2">
      <c r="A142" s="35" t="s">
        <v>109</v>
      </c>
      <c r="B142" s="59" t="s">
        <v>91</v>
      </c>
      <c r="C142" s="37" t="s">
        <v>16</v>
      </c>
      <c r="D142" s="37" t="s">
        <v>116</v>
      </c>
      <c r="E142" s="38"/>
      <c r="F142" s="61">
        <f t="shared" si="7"/>
        <v>0</v>
      </c>
      <c r="G142" s="61"/>
    </row>
    <row r="143" spans="1:7" s="40" customFormat="1" ht="17.25" hidden="1" customHeight="1" x14ac:dyDescent="0.2">
      <c r="A143" s="35" t="s">
        <v>111</v>
      </c>
      <c r="B143" s="59" t="s">
        <v>92</v>
      </c>
      <c r="C143" s="37" t="s">
        <v>16</v>
      </c>
      <c r="D143" s="37" t="s">
        <v>116</v>
      </c>
      <c r="E143" s="38"/>
      <c r="F143" s="61">
        <f t="shared" si="7"/>
        <v>0</v>
      </c>
      <c r="G143" s="61"/>
    </row>
    <row r="144" spans="1:7" s="40" customFormat="1" ht="17.25" hidden="1" customHeight="1" x14ac:dyDescent="0.2">
      <c r="A144" s="35" t="s">
        <v>112</v>
      </c>
      <c r="B144" s="59" t="s">
        <v>93</v>
      </c>
      <c r="C144" s="37" t="s">
        <v>16</v>
      </c>
      <c r="D144" s="37" t="s">
        <v>116</v>
      </c>
      <c r="E144" s="38"/>
      <c r="F144" s="61">
        <f t="shared" si="7"/>
        <v>0</v>
      </c>
      <c r="G144" s="61"/>
    </row>
    <row r="145" spans="1:7" s="40" customFormat="1" ht="17.25" hidden="1" customHeight="1" x14ac:dyDescent="0.2">
      <c r="A145" s="35" t="s">
        <v>113</v>
      </c>
      <c r="B145" s="59" t="s">
        <v>94</v>
      </c>
      <c r="C145" s="37" t="s">
        <v>16</v>
      </c>
      <c r="D145" s="37" t="s">
        <v>116</v>
      </c>
      <c r="E145" s="38"/>
      <c r="F145" s="61">
        <f t="shared" si="7"/>
        <v>0</v>
      </c>
      <c r="G145" s="61"/>
    </row>
    <row r="146" spans="1:7" s="40" customFormat="1" ht="17.25" hidden="1" customHeight="1" x14ac:dyDescent="0.2">
      <c r="A146" s="35" t="s">
        <v>114</v>
      </c>
      <c r="B146" s="60" t="s">
        <v>115</v>
      </c>
      <c r="C146" s="37" t="s">
        <v>16</v>
      </c>
      <c r="D146" s="37" t="s">
        <v>116</v>
      </c>
      <c r="E146" s="38"/>
      <c r="F146" s="61">
        <f t="shared" ref="F146:F152" si="8">E146*G146/1000</f>
        <v>0</v>
      </c>
      <c r="G146" s="61"/>
    </row>
    <row r="147" spans="1:7" s="40" customFormat="1" ht="17.25" hidden="1" customHeight="1" x14ac:dyDescent="0.2">
      <c r="A147" s="35" t="s">
        <v>96</v>
      </c>
      <c r="B147" s="59" t="s">
        <v>134</v>
      </c>
      <c r="C147" s="37" t="s">
        <v>16</v>
      </c>
      <c r="D147" s="37" t="s">
        <v>116</v>
      </c>
      <c r="E147" s="38"/>
      <c r="F147" s="61">
        <f t="shared" si="8"/>
        <v>0</v>
      </c>
      <c r="G147" s="61"/>
    </row>
    <row r="148" spans="1:7" s="40" customFormat="1" ht="17.25" hidden="1" customHeight="1" x14ac:dyDescent="0.2">
      <c r="A148" s="35" t="s">
        <v>97</v>
      </c>
      <c r="B148" s="59" t="s">
        <v>135</v>
      </c>
      <c r="C148" s="37" t="s">
        <v>16</v>
      </c>
      <c r="D148" s="37" t="s">
        <v>116</v>
      </c>
      <c r="E148" s="38"/>
      <c r="F148" s="61">
        <f t="shared" si="8"/>
        <v>0</v>
      </c>
      <c r="G148" s="61"/>
    </row>
    <row r="149" spans="1:7" s="40" customFormat="1" ht="17.25" hidden="1" customHeight="1" x14ac:dyDescent="0.2">
      <c r="A149" s="35" t="s">
        <v>98</v>
      </c>
      <c r="B149" s="59" t="s">
        <v>141</v>
      </c>
      <c r="C149" s="37" t="s">
        <v>16</v>
      </c>
      <c r="D149" s="37" t="s">
        <v>116</v>
      </c>
      <c r="E149" s="38"/>
      <c r="F149" s="61">
        <f t="shared" si="8"/>
        <v>0</v>
      </c>
      <c r="G149" s="61"/>
    </row>
    <row r="150" spans="1:7" s="40" customFormat="1" ht="17.25" hidden="1" customHeight="1" x14ac:dyDescent="0.2">
      <c r="A150" s="35" t="s">
        <v>99</v>
      </c>
      <c r="B150" s="59" t="s">
        <v>142</v>
      </c>
      <c r="C150" s="37" t="s">
        <v>16</v>
      </c>
      <c r="D150" s="37" t="s">
        <v>116</v>
      </c>
      <c r="E150" s="38"/>
      <c r="F150" s="61">
        <f t="shared" si="8"/>
        <v>0</v>
      </c>
      <c r="G150" s="61"/>
    </row>
    <row r="151" spans="1:7" s="40" customFormat="1" ht="17.25" hidden="1" customHeight="1" x14ac:dyDescent="0.2">
      <c r="A151" s="35" t="s">
        <v>102</v>
      </c>
      <c r="B151" s="59" t="s">
        <v>143</v>
      </c>
      <c r="C151" s="37" t="s">
        <v>16</v>
      </c>
      <c r="D151" s="37" t="s">
        <v>116</v>
      </c>
      <c r="E151" s="38"/>
      <c r="F151" s="61">
        <f t="shared" si="8"/>
        <v>0</v>
      </c>
      <c r="G151" s="61"/>
    </row>
    <row r="152" spans="1:7" s="40" customFormat="1" ht="17.25" hidden="1" customHeight="1" x14ac:dyDescent="0.2">
      <c r="A152" s="35" t="s">
        <v>100</v>
      </c>
      <c r="B152" s="59" t="s">
        <v>144</v>
      </c>
      <c r="C152" s="37" t="s">
        <v>16</v>
      </c>
      <c r="D152" s="37" t="s">
        <v>116</v>
      </c>
      <c r="E152" s="38"/>
      <c r="F152" s="61">
        <f t="shared" si="8"/>
        <v>0</v>
      </c>
      <c r="G152" s="61"/>
    </row>
    <row r="153" spans="1:7" s="40" customFormat="1" ht="15.75" customHeight="1" x14ac:dyDescent="0.2">
      <c r="A153" s="82" t="s">
        <v>58</v>
      </c>
      <c r="B153" s="83"/>
      <c r="C153" s="37"/>
      <c r="D153" s="37"/>
      <c r="E153" s="38"/>
      <c r="F153" s="26">
        <f>SUM(F154:F162)</f>
        <v>2044</v>
      </c>
      <c r="G153" s="39"/>
    </row>
    <row r="154" spans="1:7" s="40" customFormat="1" ht="27" customHeight="1" x14ac:dyDescent="0.2">
      <c r="A154" s="35" t="s">
        <v>60</v>
      </c>
      <c r="B154" s="47" t="s">
        <v>61</v>
      </c>
      <c r="C154" s="37" t="s">
        <v>16</v>
      </c>
      <c r="D154" s="37" t="s">
        <v>177</v>
      </c>
      <c r="E154" s="38">
        <v>480000</v>
      </c>
      <c r="F154" s="39">
        <f>E154*G154/1000</f>
        <v>480</v>
      </c>
      <c r="G154" s="39">
        <v>1</v>
      </c>
    </row>
    <row r="155" spans="1:7" s="40" customFormat="1" ht="17.25" customHeight="1" x14ac:dyDescent="0.2">
      <c r="A155" s="35" t="s">
        <v>117</v>
      </c>
      <c r="B155" s="36" t="s">
        <v>118</v>
      </c>
      <c r="C155" s="37" t="s">
        <v>16</v>
      </c>
      <c r="D155" s="37" t="s">
        <v>62</v>
      </c>
      <c r="E155" s="38">
        <v>24000</v>
      </c>
      <c r="F155" s="39">
        <f t="shared" ref="F155:F162" si="9">E155*G155/1000</f>
        <v>984</v>
      </c>
      <c r="G155" s="39">
        <v>41</v>
      </c>
    </row>
    <row r="156" spans="1:7" s="40" customFormat="1" ht="15.75" customHeight="1" x14ac:dyDescent="0.2">
      <c r="A156" s="35"/>
      <c r="B156" s="36" t="s">
        <v>164</v>
      </c>
      <c r="C156" s="37" t="s">
        <v>16</v>
      </c>
      <c r="D156" s="37" t="s">
        <v>59</v>
      </c>
      <c r="E156" s="38">
        <v>80000</v>
      </c>
      <c r="F156" s="39">
        <f t="shared" si="9"/>
        <v>80</v>
      </c>
      <c r="G156" s="39">
        <v>1</v>
      </c>
    </row>
    <row r="157" spans="1:7" s="40" customFormat="1" ht="17.25" customHeight="1" x14ac:dyDescent="0.2">
      <c r="A157" s="35" t="s">
        <v>63</v>
      </c>
      <c r="B157" s="47" t="s">
        <v>64</v>
      </c>
      <c r="C157" s="37" t="s">
        <v>16</v>
      </c>
      <c r="D157" s="37" t="s">
        <v>59</v>
      </c>
      <c r="E157" s="38">
        <v>40000</v>
      </c>
      <c r="F157" s="39">
        <f t="shared" si="9"/>
        <v>40</v>
      </c>
      <c r="G157" s="39">
        <v>1</v>
      </c>
    </row>
    <row r="158" spans="1:7" s="40" customFormat="1" ht="27" customHeight="1" x14ac:dyDescent="0.2">
      <c r="A158" s="35" t="s">
        <v>71</v>
      </c>
      <c r="B158" s="47" t="s">
        <v>70</v>
      </c>
      <c r="C158" s="37" t="s">
        <v>16</v>
      </c>
      <c r="D158" s="37" t="s">
        <v>59</v>
      </c>
      <c r="E158" s="38">
        <v>3000</v>
      </c>
      <c r="F158" s="39">
        <f t="shared" si="9"/>
        <v>6</v>
      </c>
      <c r="G158" s="39">
        <v>2</v>
      </c>
    </row>
    <row r="159" spans="1:7" s="40" customFormat="1" ht="17.25" customHeight="1" x14ac:dyDescent="0.2">
      <c r="A159" s="35" t="s">
        <v>121</v>
      </c>
      <c r="B159" s="47" t="s">
        <v>122</v>
      </c>
      <c r="C159" s="37" t="s">
        <v>16</v>
      </c>
      <c r="D159" s="37" t="s">
        <v>59</v>
      </c>
      <c r="E159" s="38">
        <v>20000</v>
      </c>
      <c r="F159" s="39">
        <f t="shared" si="9"/>
        <v>20</v>
      </c>
      <c r="G159" s="39">
        <v>1</v>
      </c>
    </row>
    <row r="160" spans="1:7" s="40" customFormat="1" ht="28.5" customHeight="1" x14ac:dyDescent="0.2">
      <c r="A160" s="35" t="s">
        <v>65</v>
      </c>
      <c r="B160" s="47" t="s">
        <v>119</v>
      </c>
      <c r="C160" s="37" t="s">
        <v>16</v>
      </c>
      <c r="D160" s="37" t="s">
        <v>59</v>
      </c>
      <c r="E160" s="65">
        <v>40000</v>
      </c>
      <c r="F160" s="39">
        <f t="shared" si="9"/>
        <v>40</v>
      </c>
      <c r="G160" s="39">
        <v>1</v>
      </c>
    </row>
    <row r="161" spans="1:7" s="40" customFormat="1" ht="16.5" customHeight="1" x14ac:dyDescent="0.2">
      <c r="A161" s="35"/>
      <c r="B161" s="47" t="s">
        <v>178</v>
      </c>
      <c r="C161" s="37" t="s">
        <v>16</v>
      </c>
      <c r="D161" s="37" t="s">
        <v>59</v>
      </c>
      <c r="E161" s="65">
        <v>94000</v>
      </c>
      <c r="F161" s="39">
        <f t="shared" si="9"/>
        <v>94</v>
      </c>
      <c r="G161" s="39">
        <v>1</v>
      </c>
    </row>
    <row r="162" spans="1:7" ht="28.5" customHeight="1" x14ac:dyDescent="0.25">
      <c r="A162" s="75"/>
      <c r="B162" s="76" t="s">
        <v>179</v>
      </c>
      <c r="C162" s="37" t="s">
        <v>16</v>
      </c>
      <c r="D162" s="37" t="s">
        <v>59</v>
      </c>
      <c r="E162" s="77">
        <v>300000</v>
      </c>
      <c r="F162" s="79">
        <f t="shared" si="9"/>
        <v>300</v>
      </c>
      <c r="G162" s="78">
        <v>1</v>
      </c>
    </row>
  </sheetData>
  <mergeCells count="9">
    <mergeCell ref="A153:B153"/>
    <mergeCell ref="A2:C3"/>
    <mergeCell ref="A5:G5"/>
    <mergeCell ref="A54:B54"/>
    <mergeCell ref="A6:G6"/>
    <mergeCell ref="A126:B126"/>
    <mergeCell ref="A55:B55"/>
    <mergeCell ref="A121:B121"/>
    <mergeCell ref="A79:B79"/>
  </mergeCells>
  <pageMargins left="0.9055118110236221" right="0.31496062992125984" top="0.55118110236220474" bottom="0.55118110236220474" header="0.31496062992125984" footer="0.31496062992125984"/>
  <pageSetup paperSize="9" scale="89" orientation="portrait" horizontalDpi="180" verticalDpi="180" r:id="rId1"/>
  <rowBreaks count="2" manualBreakCount="2">
    <brk id="45" max="40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2022-09-13T12:06:15Z</dcterms:modified>
  <cp:keywords>https://mul2-tavush.gov.am/tasks/337543/oneclick/plan.xlsx?token=d713d1a613a8b982861c73656c81aa17</cp:keywords>
</cp:coreProperties>
</file>