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2"/>
  </bookViews>
  <sheets>
    <sheet name="գն.պլ1" sheetId="1" r:id="rId1"/>
    <sheet name="գնպլ2" sheetId="2" r:id="rId2"/>
    <sheet name="գնպլ3" sheetId="3" r:id="rId3"/>
  </sheets>
  <calcPr calcId="145621"/>
</workbook>
</file>

<file path=xl/calcChain.xml><?xml version="1.0" encoding="utf-8"?>
<calcChain xmlns="http://schemas.openxmlformats.org/spreadsheetml/2006/main">
  <c r="H86" i="3" l="1"/>
  <c r="H85" i="3"/>
  <c r="H83" i="3"/>
  <c r="H82" i="3" l="1"/>
  <c r="H84" i="3" l="1"/>
  <c r="H95" i="3" l="1"/>
  <c r="H94" i="3"/>
  <c r="H81" i="3"/>
  <c r="H80" i="3"/>
  <c r="H79" i="3"/>
  <c r="H78" i="3"/>
  <c r="H77" i="3"/>
  <c r="H75" i="3"/>
  <c r="H74" i="3"/>
  <c r="H67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86" i="2"/>
  <c r="H85" i="2"/>
  <c r="H87" i="2" s="1"/>
  <c r="H83" i="2"/>
  <c r="H78" i="2"/>
  <c r="H77" i="2"/>
  <c r="H76" i="2"/>
  <c r="H75" i="2"/>
  <c r="H74" i="2"/>
  <c r="H72" i="2"/>
  <c r="H71" i="2"/>
  <c r="H68" i="2"/>
  <c r="H67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83" i="1"/>
  <c r="H96" i="3" l="1"/>
  <c r="H79" i="2"/>
  <c r="H69" i="2"/>
  <c r="H36" i="2"/>
  <c r="H65" i="2"/>
  <c r="H36" i="3"/>
  <c r="H65" i="3"/>
  <c r="H78" i="1"/>
  <c r="H77" i="1"/>
  <c r="H76" i="1"/>
  <c r="H75" i="1"/>
  <c r="H74" i="1"/>
  <c r="H72" i="1"/>
  <c r="H71" i="1"/>
  <c r="H68" i="1"/>
  <c r="H67" i="1"/>
  <c r="H69" i="1" s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65" i="1" l="1"/>
  <c r="H89" i="2"/>
  <c r="H79" i="1"/>
  <c r="H36" i="1"/>
  <c r="H87" i="1" s="1"/>
</calcChain>
</file>

<file path=xl/sharedStrings.xml><?xml version="1.0" encoding="utf-8"?>
<sst xmlns="http://schemas.openxmlformats.org/spreadsheetml/2006/main" count="1107" uniqueCount="295">
  <si>
    <t xml:space="preserve">Հաստատում եմ </t>
  </si>
  <si>
    <t>Բերդ  համայնքի ղեկավար՝</t>
  </si>
  <si>
    <t>____________Հ. Մանուչարյան</t>
  </si>
  <si>
    <t>31.01.19թ</t>
  </si>
  <si>
    <t>Գնումների պլանի</t>
  </si>
  <si>
    <t>2019թ. Տավուշի մարզի Բերդ համայնքի  կարիքների համար</t>
  </si>
  <si>
    <t>Պատվիրատուն`</t>
  </si>
  <si>
    <t>Բերդի համայնքապետարան</t>
  </si>
  <si>
    <t>Ծրագրի անվանումը՝</t>
  </si>
  <si>
    <t>&lt;&lt;Բերդի  համայնքապետարանի աշխատակազմ&gt;&gt; համայնքային կառավարչական հիմնարկի կարիքների համար նախատեսված գնումներ</t>
  </si>
  <si>
    <t>Գնման ձևը</t>
  </si>
  <si>
    <t>Չափման միավորը</t>
  </si>
  <si>
    <t>Միավորի գինը</t>
  </si>
  <si>
    <t>Քանակը</t>
  </si>
  <si>
    <t>Ընդամենը ծախս (դրամ)</t>
  </si>
  <si>
    <t>Հ/հ</t>
  </si>
  <si>
    <t>միջանցիկ ծածկագիրը ըստ ԳՄԱ դասակարգման</t>
  </si>
  <si>
    <t>Անվանումը</t>
  </si>
  <si>
    <t>Ապրանքներ</t>
  </si>
  <si>
    <t>Գրասենյակային նյութեր /4261/</t>
  </si>
  <si>
    <t>1</t>
  </si>
  <si>
    <t>30197631</t>
  </si>
  <si>
    <t>թուղթ, A4 ֆորմատի</t>
  </si>
  <si>
    <t>տուփ</t>
  </si>
  <si>
    <t>2</t>
  </si>
  <si>
    <t>30192121</t>
  </si>
  <si>
    <t>Գնդիկավոր գրիչ</t>
  </si>
  <si>
    <t>հատ</t>
  </si>
  <si>
    <t>3</t>
  </si>
  <si>
    <t>30192710</t>
  </si>
  <si>
    <t>Սոսինձ չոր</t>
  </si>
  <si>
    <t>4</t>
  </si>
  <si>
    <t>39263410</t>
  </si>
  <si>
    <t>Ամրակ</t>
  </si>
  <si>
    <t>5</t>
  </si>
  <si>
    <t>6</t>
  </si>
  <si>
    <t>Սեղմակ</t>
  </si>
  <si>
    <t>7</t>
  </si>
  <si>
    <t>8</t>
  </si>
  <si>
    <t>9</t>
  </si>
  <si>
    <t>30197232</t>
  </si>
  <si>
    <t>Թղթապանակ, արագակար, թղթյա</t>
  </si>
  <si>
    <t>10</t>
  </si>
  <si>
    <t>30197231</t>
  </si>
  <si>
    <t>Ֆայլ</t>
  </si>
  <si>
    <t>11</t>
  </si>
  <si>
    <t>30197234</t>
  </si>
  <si>
    <t>Թղթապանակ, կոշտ կազմով</t>
  </si>
  <si>
    <t>12</t>
  </si>
  <si>
    <t>30199430</t>
  </si>
  <si>
    <t xml:space="preserve">Թուղթ նշումների համար, կպչուն </t>
  </si>
  <si>
    <t>13</t>
  </si>
  <si>
    <t>39263200-1</t>
  </si>
  <si>
    <t>Գրասենյակային գիրք</t>
  </si>
  <si>
    <t>14</t>
  </si>
  <si>
    <t>30197111</t>
  </si>
  <si>
    <t>Կարիչի մետաղալարե կապեր փոքր</t>
  </si>
  <si>
    <t>15</t>
  </si>
  <si>
    <t>30192160</t>
  </si>
  <si>
    <t>Շտրիխ</t>
  </si>
  <si>
    <t>16</t>
  </si>
  <si>
    <t>30199230</t>
  </si>
  <si>
    <t>Նամակի ծրար</t>
  </si>
  <si>
    <t>17</t>
  </si>
  <si>
    <t>30199232</t>
  </si>
  <si>
    <t>18</t>
  </si>
  <si>
    <t>39263200-2</t>
  </si>
  <si>
    <t>Դրամարկղային գիրք</t>
  </si>
  <si>
    <t>19</t>
  </si>
  <si>
    <t>30197331</t>
  </si>
  <si>
    <t>Դակիչ</t>
  </si>
  <si>
    <t>20</t>
  </si>
  <si>
    <t>30197322</t>
  </si>
  <si>
    <t>Կարիչ</t>
  </si>
  <si>
    <t xml:space="preserve">Ընդամենը </t>
  </si>
  <si>
    <t>Կենցաղային  նյութեր /4267/</t>
  </si>
  <si>
    <t>39831210-1</t>
  </si>
  <si>
    <t>սպասքի լվացման մածուկ</t>
  </si>
  <si>
    <t>լ</t>
  </si>
  <si>
    <t>39831272-1</t>
  </si>
  <si>
    <t>Սպունգ, աման լվանալու</t>
  </si>
  <si>
    <t>33141118</t>
  </si>
  <si>
    <t>Անձեռոցիկներ</t>
  </si>
  <si>
    <t>39831276</t>
  </si>
  <si>
    <t>զուգարանների մաքրման նյութեր</t>
  </si>
  <si>
    <t>39831245-1</t>
  </si>
  <si>
    <t>ձեռքի հեղուկ օճառ</t>
  </si>
  <si>
    <t>39836000-1</t>
  </si>
  <si>
    <t>ավել</t>
  </si>
  <si>
    <t>33761000-1</t>
  </si>
  <si>
    <t xml:space="preserve"> զուգարանի թուղթ</t>
  </si>
  <si>
    <t>39812410-1</t>
  </si>
  <si>
    <t>Կահույքի փայլեցման միջոց</t>
  </si>
  <si>
    <t>39812410-2</t>
  </si>
  <si>
    <t>39831273-1</t>
  </si>
  <si>
    <t>հատակի մաքրման նյութ/լամինատի</t>
  </si>
  <si>
    <t>39831273-2</t>
  </si>
  <si>
    <t>հատակի մաքրման նյութ/գորգերի</t>
  </si>
  <si>
    <t>39811300-1</t>
  </si>
  <si>
    <t>օդի հոտավետ հոտազերծիչ</t>
  </si>
  <si>
    <t>31531210-1</t>
  </si>
  <si>
    <t xml:space="preserve">էլեկտրական լամպ, </t>
  </si>
  <si>
    <t>դույլ, պլաստմասե</t>
  </si>
  <si>
    <t>ապակի մաքրելու միջոց</t>
  </si>
  <si>
    <t>39831281-1</t>
  </si>
  <si>
    <t>ապակի մաքրելու լաթ</t>
  </si>
  <si>
    <t>400</t>
  </si>
  <si>
    <t>39831282-1</t>
  </si>
  <si>
    <t>կահույք մաքրելու լաթ</t>
  </si>
  <si>
    <t>420</t>
  </si>
  <si>
    <t>39831283-1</t>
  </si>
  <si>
    <t>հատակ մաքրելու լաթ</t>
  </si>
  <si>
    <t>1000</t>
  </si>
  <si>
    <t>18141100-1</t>
  </si>
  <si>
    <t>ձեռնոց</t>
  </si>
  <si>
    <t>19641000-1</t>
  </si>
  <si>
    <t>պոլիէթիլենային պարկ աղբի համար</t>
  </si>
  <si>
    <t>500</t>
  </si>
  <si>
    <t>15861100-1</t>
  </si>
  <si>
    <t>Սուրճ, աղացած</t>
  </si>
  <si>
    <t>կգ</t>
  </si>
  <si>
    <t>2900</t>
  </si>
  <si>
    <t xml:space="preserve">15842110 </t>
  </si>
  <si>
    <t>Կոնֆետեղեն</t>
  </si>
  <si>
    <t>2500</t>
  </si>
  <si>
    <t xml:space="preserve">15842310 </t>
  </si>
  <si>
    <t>1500</t>
  </si>
  <si>
    <t>15863200-1</t>
  </si>
  <si>
    <t>Թեյ</t>
  </si>
  <si>
    <t>850</t>
  </si>
  <si>
    <t>15820000-1</t>
  </si>
  <si>
    <t>Խմորեղեն</t>
  </si>
  <si>
    <t>15981110-1</t>
  </si>
  <si>
    <t>Ջուր, ապակյա շշով, 0,5լ</t>
  </si>
  <si>
    <t>շիշ</t>
  </si>
  <si>
    <t>150</t>
  </si>
  <si>
    <t>15981210-1</t>
  </si>
  <si>
    <t>Հանքային ջուր, ապակյա շշով 0,5լ</t>
  </si>
  <si>
    <t>200</t>
  </si>
  <si>
    <t>Տրանսպորտային նյութեր/4264/</t>
  </si>
  <si>
    <t>09132200-1</t>
  </si>
  <si>
    <t>Բենզին (ռեգուլյար)</t>
  </si>
  <si>
    <t>ԷԱՃ</t>
  </si>
  <si>
    <t>3000</t>
  </si>
  <si>
    <t>09411700-1</t>
  </si>
  <si>
    <t>Սեղմված բնական գազ</t>
  </si>
  <si>
    <t>խմ</t>
  </si>
  <si>
    <t>21000</t>
  </si>
  <si>
    <t>Ծառայություններ</t>
  </si>
  <si>
    <t>ՄԱ</t>
  </si>
  <si>
    <t>դրամ</t>
  </si>
  <si>
    <t>65311100-1</t>
  </si>
  <si>
    <t>էլեկտրականության բաշխում/4212/</t>
  </si>
  <si>
    <t>65211100-1</t>
  </si>
  <si>
    <t>Գազի բաշխում</t>
  </si>
  <si>
    <t>65100000-1</t>
  </si>
  <si>
    <t>Ջրի բաշխման և դրա հետ կապված ծառայություններ/4213/</t>
  </si>
  <si>
    <t>64000000-1</t>
  </si>
  <si>
    <t>Կապի ծառայություն/4214/</t>
  </si>
  <si>
    <t>66511170-1</t>
  </si>
  <si>
    <t>Փոխադրամիջոցների հետ կապված ապահովագրական ծառայություններ/4215/</t>
  </si>
  <si>
    <t>200000</t>
  </si>
  <si>
    <t>48810000-1</t>
  </si>
  <si>
    <t>Համակարգչային ծառայություններ/4232/</t>
  </si>
  <si>
    <t>900000</t>
  </si>
  <si>
    <t>50310000-1</t>
  </si>
  <si>
    <t>Գրասենյակային սարքերի և սարքավորումների ընթացիկ նորոգում և պահպանում/4252/</t>
  </si>
  <si>
    <t xml:space="preserve">Ֆին. տնտեսագիտական բաժնի պետ                        </t>
  </si>
  <si>
    <t>_______________</t>
  </si>
  <si>
    <t>Կ. Սարգսյան</t>
  </si>
  <si>
    <t>Գնումների համակարգող՝</t>
  </si>
  <si>
    <t>Ս.Եղիազարյան</t>
  </si>
  <si>
    <t>01.01.01.51</t>
  </si>
  <si>
    <t>Աշխատանքներ</t>
  </si>
  <si>
    <t>մասնագիտական ծառայություն/4241/</t>
  </si>
  <si>
    <t>04.05.01.51</t>
  </si>
  <si>
    <t>45231177</t>
  </si>
  <si>
    <t>Ճանապարհների վերանորոգման աշխատանքներ /Արծվաբերդ գյուղի 30կմ ճանապարհների/այդ թվում հանդամիջյան/ կապիտալ վերանորոգում</t>
  </si>
  <si>
    <t>ԳՀ</t>
  </si>
  <si>
    <t>կմ</t>
  </si>
  <si>
    <t>ընդամենը</t>
  </si>
  <si>
    <t>12.03.19թ</t>
  </si>
  <si>
    <t>04.02.01.51</t>
  </si>
  <si>
    <t>Առվույտի սերմացու</t>
  </si>
  <si>
    <t>գհ</t>
  </si>
  <si>
    <t>Գարնանացան ,,էլիտար,, ցորենի սերմացու</t>
  </si>
  <si>
    <t>03111180</t>
  </si>
  <si>
    <t>03211100</t>
  </si>
  <si>
    <t>Գնումների հետ կապված խորհրդատվական ծառայություններ</t>
  </si>
  <si>
    <t>79411710</t>
  </si>
  <si>
    <t>Բերդ քաղաքի բազմաբնակարան շենքերի տանիքների նախագծանախահաշվային փաստաթղթերի կազմում</t>
  </si>
  <si>
    <t>01.06.01.51</t>
  </si>
  <si>
    <t>06.04.01.51</t>
  </si>
  <si>
    <t xml:space="preserve">Բերդ համայնքի, Վարագավանի, Վ Ծաղկավանի  ,  Չինչինի Վ.Կ Աղբյուրի,  Բերդ քաղաքի բնակավայրերի ներսի, գիշերային  լուսավորության  ցանցի կառուցման   նախագծանախահաշվային փաստաթղթերի կազմում: </t>
  </si>
  <si>
    <t>10.05.01.12</t>
  </si>
  <si>
    <t>Ցեմենտ</t>
  </si>
  <si>
    <t>Բազալտե քար</t>
  </si>
  <si>
    <t>Յուղաներկ</t>
  </si>
  <si>
    <t>1800</t>
  </si>
  <si>
    <t>Տուֆ քար</t>
  </si>
  <si>
    <t>Ծեփամածիկ</t>
  </si>
  <si>
    <t>Ներկ լատեքսային</t>
  </si>
  <si>
    <t>Մետաղյա ցանկապատի ցանց</t>
  </si>
  <si>
    <t>քմ</t>
  </si>
  <si>
    <t>2250</t>
  </si>
  <si>
    <t>Մետաղյա խողովակ d=42 մմ</t>
  </si>
  <si>
    <t>մ</t>
  </si>
  <si>
    <t>45</t>
  </si>
  <si>
    <t>Էլ.պղնձյա լար ПТВ 2x2,5 մմ</t>
  </si>
  <si>
    <t>100</t>
  </si>
  <si>
    <t>Ուղղանկյուն խողովակ 20x50 մմ, հաստությունը՝ 2,5 մմ</t>
  </si>
  <si>
    <t>Ամրան d= 10մմ</t>
  </si>
  <si>
    <t>Փշալար</t>
  </si>
  <si>
    <t>300</t>
  </si>
  <si>
    <t>Լամինատ 8 մմ</t>
  </si>
  <si>
    <t>Մետաղյա թիթեղ 8 մմ</t>
  </si>
  <si>
    <t>30</t>
  </si>
  <si>
    <t>Ափսե ճաշի մեծ</t>
  </si>
  <si>
    <t>Ափսե զակուսկի</t>
  </si>
  <si>
    <t>Ափսե պոդզակուսկի</t>
  </si>
  <si>
    <t>Ափսե ձկան</t>
  </si>
  <si>
    <t>Ափսե զեյթունի</t>
  </si>
  <si>
    <t>Բաժակ մեծ՝ հյութի</t>
  </si>
  <si>
    <t>Բաժակ փոքր՝ օղու</t>
  </si>
  <si>
    <t>Գդալ ճաշի</t>
  </si>
  <si>
    <t>Դանակ մեծ</t>
  </si>
  <si>
    <t>Դանակ միջին</t>
  </si>
  <si>
    <t>Դանակ փոքր</t>
  </si>
  <si>
    <t>Պատառաքաղ</t>
  </si>
  <si>
    <t>Բացիչ</t>
  </si>
  <si>
    <t>Աղաման</t>
  </si>
  <si>
    <t>Տակդիր</t>
  </si>
  <si>
    <t>Սկուտեղ</t>
  </si>
  <si>
    <t>Կաթսա ալյումինե 40 լ</t>
  </si>
  <si>
    <t>Կաթսա ալյումինե 30 լ</t>
  </si>
  <si>
    <t>Գազօջախ 4 տեղ.</t>
  </si>
  <si>
    <t>Պահարան</t>
  </si>
  <si>
    <t>Սեղանի ծածկոց</t>
  </si>
  <si>
    <t>40</t>
  </si>
  <si>
    <t>Ընդամենը</t>
  </si>
  <si>
    <t>19000</t>
  </si>
  <si>
    <t>Ծաղիկներ /աուստրոմերիա/</t>
  </si>
  <si>
    <t>80</t>
  </si>
  <si>
    <t>Ծաղիկներ /մեխակ/</t>
  </si>
  <si>
    <t>120</t>
  </si>
  <si>
    <t>Ծաղկեպսակ</t>
  </si>
  <si>
    <t>Ծաղկեպսակ մեծ</t>
  </si>
  <si>
    <t>20000</t>
  </si>
  <si>
    <t>50</t>
  </si>
  <si>
    <t>Գնումների փոփոխված պլան</t>
  </si>
  <si>
    <t>08.02.04.51</t>
  </si>
  <si>
    <t>06.03.01.51</t>
  </si>
  <si>
    <t>2000</t>
  </si>
  <si>
    <t>պլաստմասե խողովակ Ф=90 մմ</t>
  </si>
  <si>
    <t>պլաստմասե խողովակ Ф=63 մմ</t>
  </si>
  <si>
    <t>Մետաղական խողովակ d=325 մմ</t>
  </si>
  <si>
    <t>Ձեռքի ժամացույց տուփով</t>
  </si>
  <si>
    <t>280</t>
  </si>
  <si>
    <t>Ծաղիկներ /վարդ հատիկային</t>
  </si>
  <si>
    <t>Ձևավորում</t>
  </si>
  <si>
    <t>անգամ</t>
  </si>
  <si>
    <t>Մատիտ կարճ</t>
  </si>
  <si>
    <t>Ներկիր ինքդ</t>
  </si>
  <si>
    <t>Կավիճ</t>
  </si>
  <si>
    <t>Փուչիկ</t>
  </si>
  <si>
    <t>Փուչիկ բարձր որակի</t>
  </si>
  <si>
    <t>600</t>
  </si>
  <si>
    <t>1060</t>
  </si>
  <si>
    <t>Միկրոավտոբուս</t>
  </si>
  <si>
    <r>
      <t>պլաստմասե</t>
    </r>
    <r>
      <rPr>
        <sz val="11"/>
        <color rgb="FF000000"/>
        <rFont val="Arial Armenian"/>
        <family val="2"/>
      </rPr>
      <t xml:space="preserve"> </t>
    </r>
    <r>
      <rPr>
        <sz val="11"/>
        <color rgb="FF000000"/>
        <rFont val="Sylfaen"/>
        <family val="1"/>
        <charset val="204"/>
      </rPr>
      <t>խողովակ Ф=32 մմ</t>
    </r>
  </si>
  <si>
    <t>452331177</t>
  </si>
  <si>
    <t>Ճանապարհների ասֆալտ-բետոնե ծածկի կապիտալ վերանորոգման աշխատանքներ/Մովսես-Նորաշեն/</t>
  </si>
  <si>
    <t>Թեթև մարդատար ավտոմեքենայի ձեռք բերում /5121/</t>
  </si>
  <si>
    <t>34111130</t>
  </si>
  <si>
    <t>Բերդ քաղաքի բազմաբնակարան շենքերի տանիքների կապիտալ վերանորոգման աշխատանքներ /5113/</t>
  </si>
  <si>
    <t>Մշակութային միջոցառումների կազմակերպման ծառայություններ</t>
  </si>
  <si>
    <t>Ձայնային և լուսային սարքերի տեղադրման ծառայություններ</t>
  </si>
  <si>
    <t>Տ.Հովհաննիսյան</t>
  </si>
  <si>
    <t>Միս տավարի</t>
  </si>
  <si>
    <t>Խոհարարական ծառայություններ</t>
  </si>
  <si>
    <t>Հեղուկ գազ պրոպան</t>
  </si>
  <si>
    <t>Դիզելային վառելիք</t>
  </si>
  <si>
    <t>09134200</t>
  </si>
  <si>
    <t>09411410</t>
  </si>
  <si>
    <t>Ճաշկերույթների կազմակերպում /ֆուրշետ/</t>
  </si>
  <si>
    <t>55521400-1</t>
  </si>
  <si>
    <t xml:space="preserve">Ճաշկերույթների կազմակերպում </t>
  </si>
  <si>
    <t>39121100</t>
  </si>
  <si>
    <t>39121200</t>
  </si>
  <si>
    <t>Սեղան խորհրդակցական /5129/</t>
  </si>
  <si>
    <t>Գրասեղան /5129/</t>
  </si>
  <si>
    <t>Մարդատար մեքենայի անվադող</t>
  </si>
  <si>
    <t>34351200</t>
  </si>
  <si>
    <t>1312</t>
  </si>
  <si>
    <t>16.08.19թ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</si>
</sst>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name val="Arial Unicode"/>
      <family val="2"/>
      <charset val="204"/>
    </font>
    <font>
      <b/>
      <i/>
      <sz val="11"/>
      <name val="Arial Unicode"/>
      <family val="2"/>
      <charset val="204"/>
    </font>
    <font>
      <b/>
      <sz val="11"/>
      <name val="Arial AMU"/>
      <family val="2"/>
    </font>
    <font>
      <b/>
      <sz val="11"/>
      <name val="Arial Unicode"/>
      <family val="2"/>
      <charset val="204"/>
    </font>
    <font>
      <b/>
      <i/>
      <sz val="11"/>
      <color rgb="FFFF0000"/>
      <name val="Arial Unicode"/>
      <family val="2"/>
      <charset val="204"/>
    </font>
    <font>
      <b/>
      <i/>
      <u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sz val="11"/>
      <color theme="1"/>
      <name val="Arial Unicode"/>
      <family val="2"/>
      <charset val="204"/>
    </font>
    <font>
      <sz val="11"/>
      <name val="Arial Unicode"/>
      <family val="2"/>
      <charset val="204"/>
    </font>
    <font>
      <b/>
      <i/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8"/>
      <name val="Arial AMU"/>
    </font>
    <font>
      <b/>
      <i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name val="Arial Unicode"/>
      <family val="2"/>
      <charset val="204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GHEA Grapalat"/>
      <family val="3"/>
    </font>
    <font>
      <b/>
      <sz val="12"/>
      <color theme="1"/>
      <name val="Calibri"/>
      <family val="2"/>
      <charset val="204"/>
      <scheme val="minor"/>
    </font>
    <font>
      <sz val="11"/>
      <color theme="1"/>
      <name val="GHEA Grapalat"/>
      <family val="3"/>
    </font>
    <font>
      <i/>
      <sz val="12"/>
      <name val="Arial Unicode"/>
      <family val="2"/>
      <charset val="204"/>
    </font>
    <font>
      <b/>
      <sz val="12"/>
      <color theme="1"/>
      <name val="GHEA Grapalat"/>
      <family val="3"/>
    </font>
    <font>
      <b/>
      <sz val="16"/>
      <color theme="1"/>
      <name val="Calibri"/>
      <family val="2"/>
      <charset val="204"/>
      <scheme val="minor"/>
    </font>
    <font>
      <b/>
      <i/>
      <sz val="12"/>
      <name val="Arial AMU"/>
    </font>
    <font>
      <b/>
      <sz val="10"/>
      <color theme="1"/>
      <name val="GHEA Grapalat"/>
      <family val="3"/>
    </font>
    <font>
      <sz val="10"/>
      <color theme="1"/>
      <name val="GHEA Grapalat"/>
      <family val="3"/>
    </font>
    <font>
      <sz val="11"/>
      <color rgb="FF000000"/>
      <name val="Sylfaen"/>
      <family val="1"/>
      <charset val="204"/>
    </font>
    <font>
      <sz val="11"/>
      <color rgb="FF000000"/>
      <name val="Arial Armenian"/>
      <family val="2"/>
    </font>
    <font>
      <sz val="11"/>
      <color rgb="FF000000"/>
      <name val="Arial"/>
      <family val="2"/>
      <charset val="204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7">
    <xf numFmtId="0" fontId="0" fillId="0" borderId="0" xfId="0"/>
    <xf numFmtId="0" fontId="8" fillId="0" borderId="0" xfId="0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0" fontId="0" fillId="0" borderId="0" xfId="0" applyFont="1"/>
    <xf numFmtId="0" fontId="8" fillId="0" borderId="0" xfId="0" applyFont="1" applyFill="1" applyAlignment="1">
      <alignment horizontal="center" vertical="center" wrapText="1"/>
    </xf>
    <xf numFmtId="14" fontId="9" fillId="0" borderId="0" xfId="0" applyNumberFormat="1" applyFont="1" applyFill="1" applyAlignment="1">
      <alignment horizontal="right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49" fontId="9" fillId="0" borderId="15" xfId="0" applyNumberFormat="1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49" fontId="0" fillId="0" borderId="12" xfId="0" applyNumberFormat="1" applyFont="1" applyBorder="1" applyAlignment="1">
      <alignment horizontal="center" vertical="center"/>
    </xf>
    <xf numFmtId="49" fontId="0" fillId="0" borderId="15" xfId="0" applyNumberFormat="1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 wrapText="1"/>
    </xf>
    <xf numFmtId="0" fontId="0" fillId="0" borderId="15" xfId="0" applyNumberFormat="1" applyFont="1" applyBorder="1" applyAlignment="1">
      <alignment horizontal="center" vertical="center"/>
    </xf>
    <xf numFmtId="0" fontId="0" fillId="0" borderId="15" xfId="0" applyNumberFormat="1" applyFont="1" applyFill="1" applyBorder="1" applyAlignment="1">
      <alignment horizontal="center" vertical="center"/>
    </xf>
    <xf numFmtId="0" fontId="0" fillId="0" borderId="16" xfId="0" applyFont="1" applyBorder="1" applyAlignment="1">
      <alignment horizontal="center" vertical="center" wrapText="1"/>
    </xf>
    <xf numFmtId="0" fontId="13" fillId="0" borderId="0" xfId="0" applyFont="1"/>
    <xf numFmtId="0" fontId="0" fillId="0" borderId="19" xfId="0" applyFont="1" applyBorder="1" applyAlignment="1">
      <alignment horizontal="center" vertical="center"/>
    </xf>
    <xf numFmtId="0" fontId="0" fillId="0" borderId="20" xfId="0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 wrapText="1"/>
    </xf>
    <xf numFmtId="49" fontId="0" fillId="0" borderId="15" xfId="0" applyNumberFormat="1" applyFont="1" applyFill="1" applyBorder="1" applyAlignment="1">
      <alignment horizontal="center" vertical="center"/>
    </xf>
    <xf numFmtId="49" fontId="0" fillId="2" borderId="12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49" fontId="14" fillId="2" borderId="18" xfId="0" applyNumberFormat="1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49" fontId="14" fillId="0" borderId="18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49" fontId="0" fillId="0" borderId="15" xfId="0" applyNumberFormat="1" applyFont="1" applyBorder="1" applyAlignment="1">
      <alignment horizontal="center" vertical="center" wrapText="1"/>
    </xf>
    <xf numFmtId="49" fontId="0" fillId="0" borderId="15" xfId="0" applyNumberFormat="1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 wrapText="1"/>
    </xf>
    <xf numFmtId="0" fontId="13" fillId="0" borderId="0" xfId="0" applyFont="1" applyFill="1"/>
    <xf numFmtId="0" fontId="7" fillId="2" borderId="12" xfId="0" applyFont="1" applyFill="1" applyBorder="1" applyAlignment="1">
      <alignment horizontal="center" vertical="center"/>
    </xf>
    <xf numFmtId="49" fontId="0" fillId="2" borderId="15" xfId="0" applyNumberFormat="1" applyFont="1" applyFill="1" applyBorder="1" applyAlignment="1">
      <alignment horizontal="center" vertical="center"/>
    </xf>
    <xf numFmtId="0" fontId="0" fillId="2" borderId="15" xfId="0" applyNumberFormat="1" applyFont="1" applyFill="1" applyBorder="1" applyAlignment="1">
      <alignment horizontal="center" vertical="center"/>
    </xf>
    <xf numFmtId="0" fontId="14" fillId="2" borderId="16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 wrapText="1"/>
    </xf>
    <xf numFmtId="49" fontId="16" fillId="0" borderId="15" xfId="0" applyNumberFormat="1" applyFont="1" applyFill="1" applyBorder="1" applyAlignment="1">
      <alignment horizontal="center" vertical="center"/>
    </xf>
    <xf numFmtId="49" fontId="17" fillId="0" borderId="15" xfId="0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" fontId="9" fillId="0" borderId="16" xfId="0" applyNumberFormat="1" applyFont="1" applyBorder="1" applyAlignment="1">
      <alignment horizontal="center" vertical="center" wrapText="1"/>
    </xf>
    <xf numFmtId="49" fontId="7" fillId="0" borderId="19" xfId="0" applyNumberFormat="1" applyFont="1" applyFill="1" applyBorder="1" applyAlignment="1">
      <alignment horizontal="center" vertical="center"/>
    </xf>
    <xf numFmtId="49" fontId="18" fillId="0" borderId="19" xfId="0" applyNumberFormat="1" applyFont="1" applyFill="1" applyBorder="1" applyAlignment="1">
      <alignment horizontal="center" vertical="center" wrapText="1"/>
    </xf>
    <xf numFmtId="1" fontId="0" fillId="0" borderId="16" xfId="0" applyNumberFormat="1" applyFont="1" applyBorder="1" applyAlignment="1">
      <alignment horizontal="center" vertical="center" wrapText="1"/>
    </xf>
    <xf numFmtId="49" fontId="15" fillId="0" borderId="0" xfId="0" applyNumberFormat="1" applyFont="1" applyFill="1" applyAlignment="1">
      <alignment horizontal="left"/>
    </xf>
    <xf numFmtId="49" fontId="15" fillId="0" borderId="0" xfId="0" applyNumberFormat="1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 wrapText="1"/>
    </xf>
    <xf numFmtId="49" fontId="17" fillId="0" borderId="23" xfId="0" applyNumberFormat="1" applyFont="1" applyBorder="1" applyAlignment="1">
      <alignment horizontal="center" vertical="center"/>
    </xf>
    <xf numFmtId="1" fontId="9" fillId="0" borderId="2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/>
    </xf>
    <xf numFmtId="49" fontId="15" fillId="0" borderId="0" xfId="0" applyNumberFormat="1" applyFont="1" applyFill="1" applyBorder="1" applyAlignment="1">
      <alignment horizontal="left" wrapText="1"/>
    </xf>
    <xf numFmtId="0" fontId="0" fillId="0" borderId="0" xfId="0" applyFont="1" applyBorder="1"/>
    <xf numFmtId="0" fontId="0" fillId="0" borderId="0" xfId="0" applyFont="1" applyBorder="1" applyAlignment="1">
      <alignment wrapText="1"/>
    </xf>
    <xf numFmtId="49" fontId="0" fillId="0" borderId="0" xfId="0" applyNumberFormat="1" applyFont="1" applyBorder="1" applyAlignment="1">
      <alignment horizontal="right"/>
    </xf>
    <xf numFmtId="0" fontId="0" fillId="0" borderId="5" xfId="0" applyFont="1" applyBorder="1" applyAlignment="1">
      <alignment wrapText="1"/>
    </xf>
    <xf numFmtId="0" fontId="13" fillId="0" borderId="0" xfId="0" applyFont="1" applyBorder="1"/>
    <xf numFmtId="0" fontId="9" fillId="0" borderId="25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0" fillId="0" borderId="0" xfId="0" applyFont="1" applyFill="1"/>
    <xf numFmtId="0" fontId="9" fillId="0" borderId="0" xfId="0" applyFont="1" applyAlignment="1">
      <alignment horizontal="left" vertical="center"/>
    </xf>
    <xf numFmtId="0" fontId="19" fillId="0" borderId="0" xfId="0" applyFont="1"/>
    <xf numFmtId="0" fontId="20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6" fillId="0" borderId="0" xfId="0" applyFont="1" applyFill="1"/>
    <xf numFmtId="0" fontId="11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0" fillId="0" borderId="0" xfId="0" applyFont="1" applyAlignment="1">
      <alignment wrapText="1"/>
    </xf>
    <xf numFmtId="1" fontId="0" fillId="0" borderId="0" xfId="0" applyNumberFormat="1" applyFont="1" applyFill="1"/>
    <xf numFmtId="0" fontId="8" fillId="0" borderId="2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/>
    </xf>
    <xf numFmtId="49" fontId="0" fillId="0" borderId="21" xfId="0" applyNumberFormat="1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21" xfId="0" applyNumberFormat="1" applyFont="1" applyBorder="1" applyAlignment="1">
      <alignment horizontal="center" vertical="center"/>
    </xf>
    <xf numFmtId="1" fontId="0" fillId="0" borderId="28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5" fillId="2" borderId="18" xfId="0" applyFont="1" applyFill="1" applyBorder="1" applyAlignment="1">
      <alignment horizontal="center" vertical="center" wrapText="1"/>
    </xf>
    <xf numFmtId="0" fontId="0" fillId="2" borderId="15" xfId="0" applyFont="1" applyFill="1" applyBorder="1" applyAlignment="1">
      <alignment horizontal="center" vertical="center"/>
    </xf>
    <xf numFmtId="1" fontId="0" fillId="2" borderId="16" xfId="0" applyNumberFormat="1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/>
    </xf>
    <xf numFmtId="49" fontId="0" fillId="2" borderId="18" xfId="0" applyNumberFormat="1" applyFont="1" applyFill="1" applyBorder="1" applyAlignment="1">
      <alignment horizontal="center" vertical="center"/>
    </xf>
    <xf numFmtId="0" fontId="0" fillId="2" borderId="18" xfId="0" applyFont="1" applyFill="1" applyBorder="1" applyAlignment="1">
      <alignment horizontal="center" vertical="center"/>
    </xf>
    <xf numFmtId="0" fontId="0" fillId="2" borderId="18" xfId="0" applyNumberFormat="1" applyFont="1" applyFill="1" applyBorder="1" applyAlignment="1">
      <alignment horizontal="center" vertical="center"/>
    </xf>
    <xf numFmtId="1" fontId="25" fillId="2" borderId="30" xfId="0" applyNumberFormat="1" applyFont="1" applyFill="1" applyBorder="1" applyAlignment="1">
      <alignment horizontal="center" vertical="center" wrapText="1"/>
    </xf>
    <xf numFmtId="1" fontId="0" fillId="0" borderId="0" xfId="0" applyNumberFormat="1" applyFont="1"/>
    <xf numFmtId="0" fontId="9" fillId="0" borderId="12" xfId="0" applyFont="1" applyBorder="1" applyAlignment="1">
      <alignment horizontal="center" vertical="center" wrapText="1"/>
    </xf>
    <xf numFmtId="49" fontId="9" fillId="0" borderId="15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49" fontId="0" fillId="2" borderId="21" xfId="0" applyNumberFormat="1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49" fontId="0" fillId="3" borderId="15" xfId="0" applyNumberFormat="1" applyFont="1" applyFill="1" applyBorder="1" applyAlignment="1">
      <alignment horizontal="center" vertical="center"/>
    </xf>
    <xf numFmtId="0" fontId="0" fillId="3" borderId="15" xfId="0" applyFont="1" applyFill="1" applyBorder="1" applyAlignment="1">
      <alignment horizontal="center" vertical="center"/>
    </xf>
    <xf numFmtId="0" fontId="0" fillId="3" borderId="15" xfId="0" applyNumberFormat="1" applyFont="1" applyFill="1" applyBorder="1" applyAlignment="1">
      <alignment horizontal="center" vertical="center"/>
    </xf>
    <xf numFmtId="1" fontId="25" fillId="3" borderId="16" xfId="0" applyNumberFormat="1" applyFont="1" applyFill="1" applyBorder="1" applyAlignment="1">
      <alignment horizontal="center" vertical="center" wrapText="1"/>
    </xf>
    <xf numFmtId="0" fontId="26" fillId="3" borderId="15" xfId="0" applyFont="1" applyFill="1" applyBorder="1" applyAlignment="1">
      <alignment horizontal="center" vertical="center" wrapText="1"/>
    </xf>
    <xf numFmtId="0" fontId="13" fillId="3" borderId="0" xfId="0" applyFont="1" applyFill="1"/>
    <xf numFmtId="49" fontId="0" fillId="4" borderId="15" xfId="0" applyNumberFormat="1" applyFont="1" applyFill="1" applyBorder="1" applyAlignment="1">
      <alignment horizontal="center" vertical="center"/>
    </xf>
    <xf numFmtId="0" fontId="0" fillId="4" borderId="15" xfId="0" applyNumberFormat="1" applyFont="1" applyFill="1" applyBorder="1" applyAlignment="1">
      <alignment horizontal="center" vertical="center"/>
    </xf>
    <xf numFmtId="0" fontId="14" fillId="4" borderId="16" xfId="0" applyFont="1" applyFill="1" applyBorder="1" applyAlignment="1">
      <alignment horizontal="center" vertical="center" wrapText="1"/>
    </xf>
    <xf numFmtId="49" fontId="0" fillId="4" borderId="12" xfId="0" applyNumberFormat="1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49" fontId="14" fillId="4" borderId="18" xfId="0" applyNumberFormat="1" applyFont="1" applyFill="1" applyBorder="1" applyAlignment="1">
      <alignment horizontal="center" vertical="center"/>
    </xf>
    <xf numFmtId="0" fontId="14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/>
    </xf>
    <xf numFmtId="0" fontId="25" fillId="4" borderId="18" xfId="0" applyFont="1" applyFill="1" applyBorder="1" applyAlignment="1">
      <alignment horizontal="center" vertical="center" wrapText="1"/>
    </xf>
    <xf numFmtId="0" fontId="0" fillId="4" borderId="15" xfId="0" applyFont="1" applyFill="1" applyBorder="1" applyAlignment="1">
      <alignment horizontal="center" vertical="center"/>
    </xf>
    <xf numFmtId="1" fontId="0" fillId="4" borderId="16" xfId="0" applyNumberFormat="1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/>
    </xf>
    <xf numFmtId="49" fontId="0" fillId="4" borderId="18" xfId="0" applyNumberFormat="1" applyFont="1" applyFill="1" applyBorder="1" applyAlignment="1">
      <alignment horizontal="center" vertical="center"/>
    </xf>
    <xf numFmtId="0" fontId="0" fillId="4" borderId="18" xfId="0" applyFont="1" applyFill="1" applyBorder="1" applyAlignment="1">
      <alignment horizontal="center" vertical="center"/>
    </xf>
    <xf numFmtId="0" fontId="0" fillId="4" borderId="18" xfId="0" applyNumberFormat="1" applyFont="1" applyFill="1" applyBorder="1" applyAlignment="1">
      <alignment horizontal="center" vertical="center"/>
    </xf>
    <xf numFmtId="1" fontId="25" fillId="4" borderId="30" xfId="0" applyNumberFormat="1" applyFont="1" applyFill="1" applyBorder="1" applyAlignment="1">
      <alignment horizontal="center" vertical="center" wrapText="1"/>
    </xf>
    <xf numFmtId="0" fontId="26" fillId="2" borderId="15" xfId="0" applyFont="1" applyFill="1" applyBorder="1" applyAlignment="1">
      <alignment horizontal="center" vertical="center" wrapText="1"/>
    </xf>
    <xf numFmtId="0" fontId="26" fillId="2" borderId="21" xfId="0" applyFont="1" applyFill="1" applyBorder="1" applyAlignment="1">
      <alignment horizontal="center" vertical="center" wrapText="1"/>
    </xf>
    <xf numFmtId="1" fontId="26" fillId="2" borderId="16" xfId="0" applyNumberFormat="1" applyFont="1" applyFill="1" applyBorder="1" applyAlignment="1">
      <alignment horizontal="center" vertical="center" wrapText="1"/>
    </xf>
    <xf numFmtId="0" fontId="26" fillId="2" borderId="15" xfId="0" applyFont="1" applyFill="1" applyBorder="1" applyAlignment="1">
      <alignment horizontal="center" vertical="center"/>
    </xf>
    <xf numFmtId="0" fontId="26" fillId="2" borderId="15" xfId="0" applyNumberFormat="1" applyFont="1" applyFill="1" applyBorder="1" applyAlignment="1">
      <alignment horizontal="center" vertical="center"/>
    </xf>
    <xf numFmtId="0" fontId="26" fillId="2" borderId="21" xfId="0" applyFont="1" applyFill="1" applyBorder="1" applyAlignment="1">
      <alignment horizontal="center" vertical="center"/>
    </xf>
    <xf numFmtId="0" fontId="26" fillId="2" borderId="21" xfId="0" applyNumberFormat="1" applyFont="1" applyFill="1" applyBorder="1" applyAlignment="1">
      <alignment horizontal="center" vertical="center"/>
    </xf>
    <xf numFmtId="1" fontId="26" fillId="2" borderId="28" xfId="0" applyNumberFormat="1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/>
    </xf>
    <xf numFmtId="0" fontId="17" fillId="5" borderId="23" xfId="0" applyFont="1" applyFill="1" applyBorder="1" applyAlignment="1">
      <alignment horizontal="center" vertical="center" wrapText="1"/>
    </xf>
    <xf numFmtId="49" fontId="17" fillId="5" borderId="23" xfId="0" applyNumberFormat="1" applyFont="1" applyFill="1" applyBorder="1" applyAlignment="1">
      <alignment horizontal="center" vertical="center"/>
    </xf>
    <xf numFmtId="1" fontId="27" fillId="5" borderId="24" xfId="0" applyNumberFormat="1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49" fontId="9" fillId="0" borderId="15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0" fillId="0" borderId="24" xfId="0" applyFont="1" applyBorder="1" applyAlignment="1">
      <alignment wrapText="1"/>
    </xf>
    <xf numFmtId="49" fontId="0" fillId="0" borderId="23" xfId="0" applyNumberFormat="1" applyFont="1" applyBorder="1" applyAlignment="1">
      <alignment horizontal="right"/>
    </xf>
    <xf numFmtId="0" fontId="0" fillId="0" borderId="23" xfId="0" applyFont="1" applyBorder="1" applyAlignment="1">
      <alignment wrapText="1"/>
    </xf>
    <xf numFmtId="0" fontId="0" fillId="0" borderId="23" xfId="0" applyFont="1" applyBorder="1"/>
    <xf numFmtId="49" fontId="15" fillId="0" borderId="23" xfId="0" applyNumberFormat="1" applyFont="1" applyFill="1" applyBorder="1" applyAlignment="1">
      <alignment horizontal="left" wrapText="1"/>
    </xf>
    <xf numFmtId="0" fontId="0" fillId="0" borderId="15" xfId="0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36" xfId="0" applyFont="1" applyFill="1" applyBorder="1" applyAlignment="1">
      <alignment horizontal="center" vertical="center"/>
    </xf>
    <xf numFmtId="49" fontId="16" fillId="3" borderId="15" xfId="0" applyNumberFormat="1" applyFont="1" applyFill="1" applyBorder="1" applyAlignment="1">
      <alignment horizontal="center" vertical="center"/>
    </xf>
    <xf numFmtId="0" fontId="0" fillId="3" borderId="15" xfId="0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/>
    </xf>
    <xf numFmtId="0" fontId="0" fillId="3" borderId="16" xfId="0" applyFont="1" applyFill="1" applyBorder="1" applyAlignment="1">
      <alignment horizontal="center" vertical="center" wrapText="1"/>
    </xf>
    <xf numFmtId="49" fontId="17" fillId="3" borderId="15" xfId="0" applyNumberFormat="1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 wrapText="1"/>
    </xf>
    <xf numFmtId="0" fontId="17" fillId="3" borderId="15" xfId="0" applyFont="1" applyFill="1" applyBorder="1" applyAlignment="1">
      <alignment horizontal="center" vertical="center"/>
    </xf>
    <xf numFmtId="1" fontId="9" fillId="3" borderId="16" xfId="0" applyNumberFormat="1" applyFont="1" applyFill="1" applyBorder="1" applyAlignment="1">
      <alignment horizontal="center" vertical="center" wrapText="1"/>
    </xf>
    <xf numFmtId="49" fontId="7" fillId="3" borderId="19" xfId="0" applyNumberFormat="1" applyFont="1" applyFill="1" applyBorder="1" applyAlignment="1">
      <alignment horizontal="center" vertical="center"/>
    </xf>
    <xf numFmtId="49" fontId="18" fillId="3" borderId="19" xfId="0" applyNumberFormat="1" applyFont="1" applyFill="1" applyBorder="1" applyAlignment="1">
      <alignment horizontal="center" vertical="center" wrapText="1"/>
    </xf>
    <xf numFmtId="1" fontId="0" fillId="3" borderId="16" xfId="0" applyNumberFormat="1" applyFont="1" applyFill="1" applyBorder="1" applyAlignment="1">
      <alignment horizontal="center" vertical="center" wrapText="1"/>
    </xf>
    <xf numFmtId="49" fontId="15" fillId="3" borderId="0" xfId="0" applyNumberFormat="1" applyFont="1" applyFill="1" applyAlignment="1">
      <alignment horizontal="left"/>
    </xf>
    <xf numFmtId="49" fontId="15" fillId="3" borderId="0" xfId="0" applyNumberFormat="1" applyFont="1" applyFill="1" applyBorder="1" applyAlignment="1">
      <alignment horizontal="center" vertical="center"/>
    </xf>
    <xf numFmtId="0" fontId="21" fillId="3" borderId="15" xfId="0" applyFont="1" applyFill="1" applyBorder="1" applyAlignment="1">
      <alignment horizontal="center" vertical="center" wrapText="1"/>
    </xf>
    <xf numFmtId="49" fontId="0" fillId="3" borderId="15" xfId="0" applyNumberForma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 wrapText="1"/>
    </xf>
    <xf numFmtId="49" fontId="0" fillId="3" borderId="21" xfId="0" applyNumberForma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  <xf numFmtId="0" fontId="17" fillId="3" borderId="23" xfId="0" applyFont="1" applyFill="1" applyBorder="1" applyAlignment="1">
      <alignment horizontal="center" vertical="center" wrapText="1"/>
    </xf>
    <xf numFmtId="49" fontId="17" fillId="3" borderId="23" xfId="0" applyNumberFormat="1" applyFont="1" applyFill="1" applyBorder="1" applyAlignment="1">
      <alignment horizontal="center" vertical="center"/>
    </xf>
    <xf numFmtId="1" fontId="27" fillId="3" borderId="24" xfId="0" applyNumberFormat="1" applyFont="1" applyFill="1" applyBorder="1" applyAlignment="1">
      <alignment horizontal="center" vertical="center" wrapText="1"/>
    </xf>
    <xf numFmtId="49" fontId="15" fillId="0" borderId="37" xfId="0" applyNumberFormat="1" applyFont="1" applyFill="1" applyBorder="1" applyAlignment="1">
      <alignment horizontal="left" wrapText="1"/>
    </xf>
    <xf numFmtId="0" fontId="29" fillId="3" borderId="15" xfId="0" applyFont="1" applyFill="1" applyBorder="1" applyAlignment="1">
      <alignment horizontal="center" vertical="center" wrapText="1"/>
    </xf>
    <xf numFmtId="0" fontId="29" fillId="3" borderId="21" xfId="0" applyFont="1" applyFill="1" applyBorder="1" applyAlignment="1">
      <alignment horizontal="center" vertical="center" wrapText="1"/>
    </xf>
    <xf numFmtId="0" fontId="28" fillId="3" borderId="31" xfId="0" applyFont="1" applyFill="1" applyBorder="1" applyAlignment="1">
      <alignment horizontal="center" vertical="center" wrapText="1"/>
    </xf>
    <xf numFmtId="0" fontId="30" fillId="0" borderId="23" xfId="0" applyFont="1" applyBorder="1" applyAlignment="1">
      <alignment wrapText="1"/>
    </xf>
    <xf numFmtId="0" fontId="17" fillId="3" borderId="35" xfId="0" applyFont="1" applyFill="1" applyBorder="1" applyAlignment="1">
      <alignment horizontal="center" vertical="center" wrapText="1"/>
    </xf>
    <xf numFmtId="0" fontId="17" fillId="3" borderId="34" xfId="0" applyFont="1" applyFill="1" applyBorder="1" applyAlignment="1">
      <alignment horizontal="center" vertical="center" wrapText="1"/>
    </xf>
    <xf numFmtId="0" fontId="29" fillId="3" borderId="15" xfId="0" applyFont="1" applyFill="1" applyBorder="1" applyAlignment="1">
      <alignment horizontal="center" vertical="center"/>
    </xf>
    <xf numFmtId="0" fontId="29" fillId="3" borderId="15" xfId="0" applyNumberFormat="1" applyFont="1" applyFill="1" applyBorder="1" applyAlignment="1">
      <alignment horizontal="center" vertical="center"/>
    </xf>
    <xf numFmtId="1" fontId="29" fillId="3" borderId="16" xfId="0" applyNumberFormat="1" applyFont="1" applyFill="1" applyBorder="1" applyAlignment="1">
      <alignment horizontal="center" vertical="center" wrapText="1"/>
    </xf>
    <xf numFmtId="0" fontId="29" fillId="3" borderId="21" xfId="0" applyFont="1" applyFill="1" applyBorder="1" applyAlignment="1">
      <alignment horizontal="center" vertical="center"/>
    </xf>
    <xf numFmtId="0" fontId="29" fillId="3" borderId="21" xfId="0" applyNumberFormat="1" applyFont="1" applyFill="1" applyBorder="1" applyAlignment="1">
      <alignment horizontal="center" vertical="center"/>
    </xf>
    <xf numFmtId="0" fontId="31" fillId="3" borderId="33" xfId="0" applyFont="1" applyFill="1" applyBorder="1" applyAlignment="1">
      <alignment horizontal="center" vertical="center"/>
    </xf>
    <xf numFmtId="0" fontId="25" fillId="3" borderId="23" xfId="0" applyFont="1" applyFill="1" applyBorder="1" applyAlignment="1">
      <alignment horizontal="center" vertical="center" wrapText="1"/>
    </xf>
    <xf numFmtId="49" fontId="25" fillId="3" borderId="23" xfId="0" applyNumberFormat="1" applyFont="1" applyFill="1" applyBorder="1" applyAlignment="1">
      <alignment horizontal="center" vertical="center"/>
    </xf>
    <xf numFmtId="0" fontId="0" fillId="0" borderId="23" xfId="0" applyFont="1" applyBorder="1" applyAlignment="1">
      <alignment horizontal="center" wrapText="1"/>
    </xf>
    <xf numFmtId="0" fontId="5" fillId="3" borderId="36" xfId="0" applyFont="1" applyFill="1" applyBorder="1" applyAlignment="1">
      <alignment horizontal="center" vertical="center"/>
    </xf>
    <xf numFmtId="0" fontId="32" fillId="0" borderId="23" xfId="0" applyFont="1" applyBorder="1" applyAlignment="1">
      <alignment wrapText="1"/>
    </xf>
    <xf numFmtId="0" fontId="5" fillId="3" borderId="33" xfId="0" applyFont="1" applyFill="1" applyBorder="1" applyAlignment="1">
      <alignment horizontal="center" vertical="center"/>
    </xf>
    <xf numFmtId="0" fontId="0" fillId="3" borderId="23" xfId="0" applyFont="1" applyFill="1" applyBorder="1" applyAlignment="1">
      <alignment horizontal="center" vertical="center" wrapText="1"/>
    </xf>
    <xf numFmtId="0" fontId="0" fillId="3" borderId="35" xfId="0" applyFont="1" applyFill="1" applyBorder="1" applyAlignment="1">
      <alignment horizontal="center" vertical="center" wrapText="1"/>
    </xf>
    <xf numFmtId="49" fontId="0" fillId="3" borderId="23" xfId="0" applyNumberFormat="1" applyFont="1" applyFill="1" applyBorder="1" applyAlignment="1">
      <alignment horizontal="center" vertical="center"/>
    </xf>
    <xf numFmtId="1" fontId="33" fillId="3" borderId="24" xfId="0" applyNumberFormat="1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26" fillId="3" borderId="31" xfId="0" applyFont="1" applyFill="1" applyBorder="1" applyAlignment="1">
      <alignment horizontal="center" vertical="center" wrapText="1"/>
    </xf>
    <xf numFmtId="0" fontId="26" fillId="3" borderId="38" xfId="0" applyFont="1" applyFill="1" applyBorder="1" applyAlignment="1">
      <alignment horizontal="center" vertical="center" wrapText="1"/>
    </xf>
    <xf numFmtId="0" fontId="7" fillId="5" borderId="33" xfId="0" applyFont="1" applyFill="1" applyBorder="1" applyAlignment="1">
      <alignment horizontal="center" vertical="center"/>
    </xf>
    <xf numFmtId="0" fontId="30" fillId="0" borderId="23" xfId="0" applyFont="1" applyBorder="1" applyAlignment="1">
      <alignment horizontal="left" wrapText="1"/>
    </xf>
    <xf numFmtId="49" fontId="0" fillId="6" borderId="12" xfId="0" applyNumberFormat="1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 wrapText="1"/>
    </xf>
    <xf numFmtId="0" fontId="14" fillId="6" borderId="15" xfId="0" applyFont="1" applyFill="1" applyBorder="1" applyAlignment="1">
      <alignment horizontal="center" vertical="center" wrapText="1"/>
    </xf>
    <xf numFmtId="49" fontId="14" fillId="6" borderId="18" xfId="0" applyNumberFormat="1" applyFont="1" applyFill="1" applyBorder="1" applyAlignment="1">
      <alignment horizontal="center" vertical="center"/>
    </xf>
    <xf numFmtId="0" fontId="14" fillId="6" borderId="11" xfId="0" applyFont="1" applyFill="1" applyBorder="1" applyAlignment="1">
      <alignment horizontal="center" vertical="center" wrapText="1"/>
    </xf>
    <xf numFmtId="0" fontId="7" fillId="7" borderId="36" xfId="0" applyFont="1" applyFill="1" applyBorder="1" applyAlignment="1">
      <alignment horizontal="center" vertical="center"/>
    </xf>
    <xf numFmtId="0" fontId="30" fillId="7" borderId="23" xfId="0" applyFont="1" applyFill="1" applyBorder="1" applyAlignment="1">
      <alignment horizontal="center" wrapText="1"/>
    </xf>
    <xf numFmtId="0" fontId="7" fillId="7" borderId="33" xfId="0" applyFont="1" applyFill="1" applyBorder="1" applyAlignment="1">
      <alignment horizontal="right" vertical="center"/>
    </xf>
    <xf numFmtId="0" fontId="17" fillId="7" borderId="23" xfId="0" applyFont="1" applyFill="1" applyBorder="1" applyAlignment="1">
      <alignment horizontal="center" vertical="center" wrapText="1"/>
    </xf>
    <xf numFmtId="0" fontId="17" fillId="7" borderId="35" xfId="0" applyFont="1" applyFill="1" applyBorder="1" applyAlignment="1">
      <alignment horizontal="center" vertical="center" wrapText="1"/>
    </xf>
    <xf numFmtId="49" fontId="17" fillId="7" borderId="23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 wrapText="1"/>
    </xf>
    <xf numFmtId="49" fontId="17" fillId="0" borderId="23" xfId="0" applyNumberFormat="1" applyFont="1" applyFill="1" applyBorder="1" applyAlignment="1">
      <alignment horizontal="center" vertical="center"/>
    </xf>
    <xf numFmtId="1" fontId="27" fillId="0" borderId="24" xfId="0" applyNumberFormat="1" applyFont="1" applyFill="1" applyBorder="1" applyAlignment="1">
      <alignment horizontal="center" vertical="center" wrapText="1"/>
    </xf>
    <xf numFmtId="0" fontId="5" fillId="8" borderId="36" xfId="0" applyFont="1" applyFill="1" applyBorder="1" applyAlignment="1">
      <alignment horizontal="center" vertical="center"/>
    </xf>
    <xf numFmtId="0" fontId="0" fillId="8" borderId="23" xfId="0" applyFont="1" applyFill="1" applyBorder="1" applyAlignment="1">
      <alignment horizontal="center" vertical="center" wrapText="1"/>
    </xf>
    <xf numFmtId="0" fontId="0" fillId="8" borderId="35" xfId="0" applyFont="1" applyFill="1" applyBorder="1" applyAlignment="1">
      <alignment horizontal="center" vertical="center" wrapText="1"/>
    </xf>
    <xf numFmtId="49" fontId="0" fillId="8" borderId="23" xfId="0" applyNumberFormat="1" applyFont="1" applyFill="1" applyBorder="1" applyAlignment="1">
      <alignment horizontal="center" vertical="center"/>
    </xf>
    <xf numFmtId="0" fontId="17" fillId="5" borderId="35" xfId="0" applyFont="1" applyFill="1" applyBorder="1" applyAlignment="1">
      <alignment horizontal="center" vertical="center" wrapText="1"/>
    </xf>
    <xf numFmtId="0" fontId="34" fillId="5" borderId="23" xfId="0" applyFont="1" applyFill="1" applyBorder="1" applyAlignment="1">
      <alignment horizontal="center" wrapText="1"/>
    </xf>
    <xf numFmtId="0" fontId="30" fillId="8" borderId="23" xfId="0" applyFont="1" applyFill="1" applyBorder="1" applyAlignment="1">
      <alignment wrapText="1"/>
    </xf>
    <xf numFmtId="0" fontId="5" fillId="8" borderId="33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30" fillId="0" borderId="23" xfId="0" applyFont="1" applyFill="1" applyBorder="1" applyAlignment="1">
      <alignment horizontal="left" wrapText="1"/>
    </xf>
    <xf numFmtId="0" fontId="4" fillId="0" borderId="33" xfId="0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center" vertical="center" wrapText="1"/>
    </xf>
    <xf numFmtId="0" fontId="0" fillId="0" borderId="35" xfId="0" applyFont="1" applyFill="1" applyBorder="1" applyAlignment="1">
      <alignment horizontal="center" vertical="center" wrapText="1"/>
    </xf>
    <xf numFmtId="49" fontId="0" fillId="0" borderId="23" xfId="0" applyNumberFormat="1" applyFont="1" applyFill="1" applyBorder="1" applyAlignment="1">
      <alignment horizontal="center" vertical="center"/>
    </xf>
    <xf numFmtId="1" fontId="33" fillId="0" borderId="24" xfId="0" applyNumberFormat="1" applyFont="1" applyFill="1" applyBorder="1" applyAlignment="1">
      <alignment horizontal="center" vertical="center" wrapText="1"/>
    </xf>
    <xf numFmtId="1" fontId="9" fillId="8" borderId="24" xfId="0" applyNumberFormat="1" applyFont="1" applyFill="1" applyBorder="1" applyAlignment="1">
      <alignment horizontal="center" vertical="center" wrapText="1"/>
    </xf>
    <xf numFmtId="0" fontId="25" fillId="0" borderId="32" xfId="0" applyFont="1" applyFill="1" applyBorder="1" applyAlignment="1">
      <alignment horizontal="center" vertical="center"/>
    </xf>
    <xf numFmtId="0" fontId="25" fillId="3" borderId="31" xfId="0" applyFont="1" applyFill="1" applyBorder="1" applyAlignment="1">
      <alignment horizontal="center" vertical="center" wrapText="1"/>
    </xf>
    <xf numFmtId="14" fontId="34" fillId="0" borderId="23" xfId="0" applyNumberFormat="1" applyFont="1" applyBorder="1" applyAlignment="1">
      <alignment horizontal="center" wrapText="1"/>
    </xf>
    <xf numFmtId="0" fontId="34" fillId="0" borderId="23" xfId="0" applyFont="1" applyBorder="1" applyAlignment="1">
      <alignment horizontal="center" wrapText="1"/>
    </xf>
    <xf numFmtId="0" fontId="7" fillId="0" borderId="33" xfId="0" applyFont="1" applyFill="1" applyBorder="1" applyAlignment="1">
      <alignment horizontal="right" vertical="center"/>
    </xf>
    <xf numFmtId="0" fontId="17" fillId="0" borderId="35" xfId="0" applyFont="1" applyFill="1" applyBorder="1" applyAlignment="1">
      <alignment horizontal="center" vertical="center" wrapText="1"/>
    </xf>
    <xf numFmtId="0" fontId="37" fillId="0" borderId="31" xfId="0" applyFont="1" applyFill="1" applyBorder="1" applyAlignment="1">
      <alignment horizontal="center" wrapText="1"/>
    </xf>
    <xf numFmtId="0" fontId="34" fillId="0" borderId="31" xfId="0" applyFont="1" applyFill="1" applyBorder="1" applyAlignment="1">
      <alignment horizontal="center" wrapText="1"/>
    </xf>
    <xf numFmtId="0" fontId="17" fillId="0" borderId="23" xfId="0" applyFont="1" applyFill="1" applyBorder="1" applyAlignment="1">
      <alignment vertical="center" wrapText="1"/>
    </xf>
    <xf numFmtId="0" fontId="3" fillId="0" borderId="33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/>
    </xf>
    <xf numFmtId="0" fontId="38" fillId="0" borderId="31" xfId="0" applyFont="1" applyFill="1" applyBorder="1" applyAlignment="1">
      <alignment horizontal="center" wrapText="1"/>
    </xf>
    <xf numFmtId="0" fontId="5" fillId="4" borderId="36" xfId="0" applyFont="1" applyFill="1" applyBorder="1" applyAlignment="1">
      <alignment horizontal="center" vertical="center"/>
    </xf>
    <xf numFmtId="0" fontId="30" fillId="4" borderId="23" xfId="0" applyFont="1" applyFill="1" applyBorder="1" applyAlignment="1">
      <alignment horizontal="center" wrapText="1"/>
    </xf>
    <xf numFmtId="0" fontId="5" fillId="4" borderId="33" xfId="0" applyFont="1" applyFill="1" applyBorder="1" applyAlignment="1">
      <alignment horizontal="center" vertical="center"/>
    </xf>
    <xf numFmtId="0" fontId="0" fillId="4" borderId="23" xfId="0" applyFont="1" applyFill="1" applyBorder="1" applyAlignment="1">
      <alignment horizontal="center" vertical="center" wrapText="1"/>
    </xf>
    <xf numFmtId="0" fontId="0" fillId="4" borderId="35" xfId="0" applyFont="1" applyFill="1" applyBorder="1" applyAlignment="1">
      <alignment horizontal="center" vertical="center" wrapText="1"/>
    </xf>
    <xf numFmtId="49" fontId="0" fillId="4" borderId="23" xfId="0" applyNumberFormat="1" applyFont="1" applyFill="1" applyBorder="1" applyAlignment="1">
      <alignment horizontal="center" vertical="center"/>
    </xf>
    <xf numFmtId="1" fontId="9" fillId="4" borderId="24" xfId="0" applyNumberFormat="1" applyFont="1" applyFill="1" applyBorder="1" applyAlignment="1">
      <alignment horizontal="center" vertical="center" wrapText="1"/>
    </xf>
    <xf numFmtId="0" fontId="30" fillId="8" borderId="31" xfId="0" applyFont="1" applyFill="1" applyBorder="1" applyAlignment="1">
      <alignment horizontal="center" wrapText="1"/>
    </xf>
    <xf numFmtId="0" fontId="7" fillId="8" borderId="33" xfId="0" applyFont="1" applyFill="1" applyBorder="1" applyAlignment="1">
      <alignment horizontal="right" vertical="center"/>
    </xf>
    <xf numFmtId="0" fontId="17" fillId="8" borderId="23" xfId="0" applyFont="1" applyFill="1" applyBorder="1" applyAlignment="1">
      <alignment horizontal="center" vertical="center" wrapText="1"/>
    </xf>
    <xf numFmtId="0" fontId="17" fillId="8" borderId="35" xfId="0" applyFont="1" applyFill="1" applyBorder="1" applyAlignment="1">
      <alignment horizontal="center" vertical="center" wrapText="1"/>
    </xf>
    <xf numFmtId="49" fontId="17" fillId="8" borderId="23" xfId="0" applyNumberFormat="1" applyFont="1" applyFill="1" applyBorder="1" applyAlignment="1">
      <alignment horizontal="center" vertical="center"/>
    </xf>
    <xf numFmtId="1" fontId="27" fillId="8" borderId="24" xfId="0" applyNumberFormat="1" applyFont="1" applyFill="1" applyBorder="1" applyAlignment="1">
      <alignment horizontal="center" vertical="center" wrapText="1"/>
    </xf>
    <xf numFmtId="1" fontId="25" fillId="7" borderId="30" xfId="0" applyNumberFormat="1" applyFont="1" applyFill="1" applyBorder="1" applyAlignment="1">
      <alignment horizontal="center" vertical="center" wrapText="1"/>
    </xf>
    <xf numFmtId="1" fontId="9" fillId="3" borderId="24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0" fontId="41" fillId="0" borderId="0" xfId="0" applyFont="1" applyAlignment="1">
      <alignment horizontal="center"/>
    </xf>
    <xf numFmtId="0" fontId="0" fillId="3" borderId="18" xfId="0" applyNumberFormat="1" applyFont="1" applyFill="1" applyBorder="1" applyAlignment="1">
      <alignment horizontal="center" vertical="center"/>
    </xf>
    <xf numFmtId="1" fontId="0" fillId="3" borderId="30" xfId="0" applyNumberFormat="1" applyFont="1" applyFill="1" applyBorder="1" applyAlignment="1">
      <alignment horizontal="center" vertical="center" wrapText="1"/>
    </xf>
    <xf numFmtId="1" fontId="0" fillId="0" borderId="16" xfId="0" applyNumberFormat="1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1" fontId="42" fillId="3" borderId="28" xfId="0" applyNumberFormat="1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/>
    </xf>
    <xf numFmtId="1" fontId="9" fillId="7" borderId="24" xfId="0" applyNumberFormat="1" applyFont="1" applyFill="1" applyBorder="1" applyAlignment="1">
      <alignment horizontal="center" vertical="center" wrapText="1"/>
    </xf>
    <xf numFmtId="0" fontId="28" fillId="3" borderId="36" xfId="0" applyFont="1" applyFill="1" applyBorder="1" applyAlignment="1">
      <alignment horizontal="center" vertical="center" wrapText="1"/>
    </xf>
    <xf numFmtId="0" fontId="30" fillId="0" borderId="35" xfId="0" applyFont="1" applyBorder="1" applyAlignment="1">
      <alignment wrapText="1"/>
    </xf>
    <xf numFmtId="0" fontId="0" fillId="7" borderId="20" xfId="0" applyNumberFormat="1" applyFont="1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/>
    </xf>
    <xf numFmtId="0" fontId="0" fillId="3" borderId="21" xfId="0" applyNumberFormat="1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center" vertical="center"/>
    </xf>
    <xf numFmtId="49" fontId="0" fillId="3" borderId="18" xfId="0" applyNumberFormat="1" applyFont="1" applyFill="1" applyBorder="1" applyAlignment="1">
      <alignment horizontal="center" vertical="center"/>
    </xf>
    <xf numFmtId="0" fontId="25" fillId="3" borderId="18" xfId="0" applyFont="1" applyFill="1" applyBorder="1" applyAlignment="1">
      <alignment horizontal="center" vertical="center" wrapText="1"/>
    </xf>
    <xf numFmtId="0" fontId="0" fillId="3" borderId="18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49" fontId="0" fillId="7" borderId="0" xfId="0" applyNumberFormat="1" applyFont="1" applyFill="1" applyBorder="1" applyAlignment="1">
      <alignment horizontal="center" vertical="center"/>
    </xf>
    <xf numFmtId="0" fontId="25" fillId="7" borderId="0" xfId="0" applyFont="1" applyFill="1" applyBorder="1" applyAlignment="1">
      <alignment horizontal="center" vertical="center" wrapText="1"/>
    </xf>
    <xf numFmtId="0" fontId="0" fillId="7" borderId="0" xfId="0" applyFont="1" applyFill="1" applyBorder="1" applyAlignment="1">
      <alignment horizontal="center" vertical="center"/>
    </xf>
    <xf numFmtId="0" fontId="0" fillId="7" borderId="0" xfId="0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32" fillId="3" borderId="41" xfId="0" applyFont="1" applyFill="1" applyBorder="1" applyAlignment="1">
      <alignment horizontal="left" vertical="center" wrapText="1"/>
    </xf>
    <xf numFmtId="0" fontId="17" fillId="3" borderId="33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/>
    </xf>
    <xf numFmtId="0" fontId="7" fillId="3" borderId="41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/>
    </xf>
    <xf numFmtId="49" fontId="0" fillId="3" borderId="17" xfId="0" applyNumberFormat="1" applyFont="1" applyFill="1" applyBorder="1" applyAlignment="1">
      <alignment horizontal="center" vertical="center"/>
    </xf>
    <xf numFmtId="0" fontId="0" fillId="3" borderId="17" xfId="0" applyFont="1" applyFill="1" applyBorder="1" applyAlignment="1">
      <alignment horizontal="center" vertical="center"/>
    </xf>
    <xf numFmtId="0" fontId="0" fillId="3" borderId="17" xfId="0" applyNumberFormat="1" applyFont="1" applyFill="1" applyBorder="1" applyAlignment="1">
      <alignment horizontal="center" vertical="center"/>
    </xf>
    <xf numFmtId="1" fontId="0" fillId="3" borderId="15" xfId="0" applyNumberFormat="1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0" fillId="7" borderId="14" xfId="0" applyNumberFormat="1" applyFont="1" applyFill="1" applyBorder="1" applyAlignment="1">
      <alignment horizontal="center" vertical="center"/>
    </xf>
    <xf numFmtId="1" fontId="0" fillId="7" borderId="30" xfId="0" applyNumberFormat="1" applyFont="1" applyFill="1" applyBorder="1" applyAlignment="1">
      <alignment horizontal="center" vertical="center" wrapText="1"/>
    </xf>
    <xf numFmtId="1" fontId="0" fillId="0" borderId="15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0" fillId="0" borderId="18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14" fillId="2" borderId="15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49" fontId="9" fillId="0" borderId="15" xfId="0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14" fillId="4" borderId="19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center" vertical="center"/>
    </xf>
    <xf numFmtId="0" fontId="14" fillId="4" borderId="20" xfId="0" applyFont="1" applyFill="1" applyBorder="1" applyAlignment="1">
      <alignment horizontal="center" vertical="center"/>
    </xf>
    <xf numFmtId="0" fontId="7" fillId="5" borderId="31" xfId="0" applyFont="1" applyFill="1" applyBorder="1" applyAlignment="1">
      <alignment horizontal="center" vertical="center"/>
    </xf>
    <xf numFmtId="0" fontId="7" fillId="5" borderId="32" xfId="0" applyFont="1" applyFill="1" applyBorder="1" applyAlignment="1">
      <alignment horizontal="center" vertical="center"/>
    </xf>
    <xf numFmtId="0" fontId="7" fillId="5" borderId="33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36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14" fillId="6" borderId="19" xfId="0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center" vertical="center"/>
    </xf>
    <xf numFmtId="0" fontId="35" fillId="0" borderId="35" xfId="0" applyFont="1" applyBorder="1" applyAlignment="1">
      <alignment horizontal="center" vertical="center"/>
    </xf>
    <xf numFmtId="0" fontId="35" fillId="0" borderId="23" xfId="0" applyFont="1" applyBorder="1" applyAlignment="1">
      <alignment horizontal="center" vertical="center"/>
    </xf>
    <xf numFmtId="0" fontId="31" fillId="0" borderId="19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ZZ100"/>
  <sheetViews>
    <sheetView workbookViewId="0">
      <selection activeCell="C31" sqref="C31"/>
    </sheetView>
  </sheetViews>
  <sheetFormatPr defaultRowHeight="15"/>
  <cols>
    <col min="1" max="1" width="4.28515625" style="4" customWidth="1"/>
    <col min="2" max="2" width="11.7109375" style="4" customWidth="1"/>
    <col min="3" max="3" width="32.85546875" style="87" customWidth="1"/>
    <col min="4" max="4" width="10.28515625" style="4" customWidth="1"/>
    <col min="5" max="5" width="10.85546875" style="4" customWidth="1"/>
    <col min="6" max="6" width="10.42578125" style="4" customWidth="1"/>
    <col min="7" max="7" width="7" style="4" customWidth="1"/>
    <col min="8" max="8" width="11.85546875" style="4" customWidth="1"/>
    <col min="9" max="16384" width="9.140625" style="4"/>
  </cols>
  <sheetData>
    <row r="1" spans="1:8">
      <c r="A1" s="1"/>
      <c r="B1" s="2"/>
      <c r="C1" s="1"/>
      <c r="D1" s="1"/>
      <c r="E1" s="1"/>
      <c r="F1" s="1"/>
      <c r="G1" s="1"/>
      <c r="H1" s="3" t="s">
        <v>0</v>
      </c>
    </row>
    <row r="2" spans="1:8">
      <c r="A2" s="1"/>
      <c r="B2" s="2"/>
      <c r="C2" s="1"/>
      <c r="D2" s="1"/>
      <c r="E2" s="1"/>
      <c r="F2" s="1"/>
      <c r="G2" s="1"/>
      <c r="H2" s="3" t="s">
        <v>1</v>
      </c>
    </row>
    <row r="3" spans="1:8">
      <c r="A3" s="1"/>
      <c r="B3" s="2"/>
      <c r="C3" s="1"/>
      <c r="D3" s="1"/>
      <c r="E3" s="1"/>
      <c r="F3" s="1"/>
      <c r="G3" s="1"/>
      <c r="H3" s="3" t="s">
        <v>2</v>
      </c>
    </row>
    <row r="4" spans="1:8">
      <c r="A4" s="1"/>
      <c r="B4" s="2"/>
      <c r="C4" s="1"/>
      <c r="D4" s="1"/>
      <c r="E4" s="1"/>
      <c r="F4" s="1"/>
      <c r="G4" s="5"/>
      <c r="H4" s="6" t="s">
        <v>3</v>
      </c>
    </row>
    <row r="5" spans="1:8" s="1" customFormat="1" thickBot="1">
      <c r="H5" s="6"/>
    </row>
    <row r="6" spans="1:8" s="1" customFormat="1" ht="14.25">
      <c r="A6" s="341" t="s">
        <v>4</v>
      </c>
      <c r="B6" s="342"/>
      <c r="C6" s="342"/>
      <c r="D6" s="342"/>
      <c r="E6" s="342"/>
      <c r="F6" s="342"/>
      <c r="G6" s="342"/>
      <c r="H6" s="343"/>
    </row>
    <row r="7" spans="1:8" ht="15.75" thickBot="1">
      <c r="A7" s="344" t="s">
        <v>5</v>
      </c>
      <c r="B7" s="345"/>
      <c r="C7" s="345"/>
      <c r="D7" s="345"/>
      <c r="E7" s="345"/>
      <c r="F7" s="345"/>
      <c r="G7" s="345"/>
      <c r="H7" s="346"/>
    </row>
    <row r="8" spans="1:8">
      <c r="A8" s="347" t="s">
        <v>6</v>
      </c>
      <c r="B8" s="348"/>
      <c r="C8" s="349" t="s">
        <v>7</v>
      </c>
      <c r="D8" s="349"/>
      <c r="E8" s="349"/>
      <c r="F8" s="349"/>
      <c r="G8" s="349"/>
      <c r="H8" s="350"/>
    </row>
    <row r="9" spans="1:8" ht="29.25" customHeight="1">
      <c r="A9" s="351" t="s">
        <v>8</v>
      </c>
      <c r="B9" s="352"/>
      <c r="C9" s="353" t="s">
        <v>9</v>
      </c>
      <c r="D9" s="353"/>
      <c r="E9" s="353"/>
      <c r="F9" s="353"/>
      <c r="G9" s="353"/>
      <c r="H9" s="354"/>
    </row>
    <row r="10" spans="1:8" ht="29.25" customHeight="1">
      <c r="A10" s="7"/>
      <c r="B10" s="89"/>
      <c r="C10" s="355" t="s">
        <v>172</v>
      </c>
      <c r="D10" s="356"/>
      <c r="E10" s="356"/>
      <c r="F10" s="356"/>
      <c r="G10" s="356"/>
      <c r="H10" s="357"/>
    </row>
    <row r="11" spans="1:8">
      <c r="A11" s="8"/>
      <c r="B11" s="9"/>
      <c r="C11" s="10"/>
      <c r="D11" s="318" t="s">
        <v>10</v>
      </c>
      <c r="E11" s="318" t="s">
        <v>11</v>
      </c>
      <c r="F11" s="318" t="s">
        <v>12</v>
      </c>
      <c r="G11" s="318" t="s">
        <v>13</v>
      </c>
      <c r="H11" s="358" t="s">
        <v>14</v>
      </c>
    </row>
    <row r="12" spans="1:8">
      <c r="A12" s="337" t="s">
        <v>15</v>
      </c>
      <c r="B12" s="338" t="s">
        <v>16</v>
      </c>
      <c r="C12" s="339" t="s">
        <v>17</v>
      </c>
      <c r="D12" s="318"/>
      <c r="E12" s="318"/>
      <c r="F12" s="318"/>
      <c r="G12" s="318"/>
      <c r="H12" s="358"/>
    </row>
    <row r="13" spans="1:8" ht="42.75" customHeight="1">
      <c r="A13" s="337"/>
      <c r="B13" s="338"/>
      <c r="C13" s="340"/>
      <c r="D13" s="318"/>
      <c r="E13" s="318"/>
      <c r="F13" s="318"/>
      <c r="G13" s="339"/>
      <c r="H13" s="358"/>
    </row>
    <row r="14" spans="1:8">
      <c r="A14" s="11"/>
      <c r="B14" s="12"/>
      <c r="C14" s="13" t="s">
        <v>18</v>
      </c>
      <c r="D14" s="13"/>
      <c r="E14" s="13"/>
      <c r="F14" s="13"/>
      <c r="G14" s="14"/>
      <c r="H14" s="15"/>
    </row>
    <row r="15" spans="1:8">
      <c r="A15" s="11"/>
      <c r="B15" s="318" t="s">
        <v>19</v>
      </c>
      <c r="C15" s="318"/>
      <c r="D15" s="318"/>
      <c r="E15" s="318"/>
      <c r="F15" s="13"/>
      <c r="G15" s="14"/>
      <c r="H15" s="16"/>
    </row>
    <row r="16" spans="1:8" s="23" customFormat="1">
      <c r="A16" s="17" t="s">
        <v>20</v>
      </c>
      <c r="B16" s="18" t="s">
        <v>21</v>
      </c>
      <c r="C16" s="19" t="s">
        <v>22</v>
      </c>
      <c r="D16" s="18"/>
      <c r="E16" s="18" t="s">
        <v>23</v>
      </c>
      <c r="F16" s="20">
        <v>2000</v>
      </c>
      <c r="G16" s="21">
        <v>630</v>
      </c>
      <c r="H16" s="22">
        <f>F16*G16</f>
        <v>1260000</v>
      </c>
    </row>
    <row r="17" spans="1:8" s="23" customFormat="1">
      <c r="A17" s="17" t="s">
        <v>24</v>
      </c>
      <c r="B17" s="18" t="s">
        <v>25</v>
      </c>
      <c r="C17" s="19" t="s">
        <v>26</v>
      </c>
      <c r="D17" s="18"/>
      <c r="E17" s="24" t="s">
        <v>27</v>
      </c>
      <c r="F17" s="20">
        <v>70</v>
      </c>
      <c r="G17" s="25">
        <v>648</v>
      </c>
      <c r="H17" s="26">
        <f t="shared" ref="H17:H35" si="0">F17*G17</f>
        <v>45360</v>
      </c>
    </row>
    <row r="18" spans="1:8" s="23" customFormat="1">
      <c r="A18" s="17" t="s">
        <v>28</v>
      </c>
      <c r="B18" s="18" t="s">
        <v>29</v>
      </c>
      <c r="C18" s="19" t="s">
        <v>30</v>
      </c>
      <c r="D18" s="18"/>
      <c r="E18" s="24" t="s">
        <v>27</v>
      </c>
      <c r="F18" s="20">
        <v>430</v>
      </c>
      <c r="G18" s="25">
        <v>100</v>
      </c>
      <c r="H18" s="26">
        <f t="shared" si="0"/>
        <v>43000</v>
      </c>
    </row>
    <row r="19" spans="1:8" s="23" customFormat="1">
      <c r="A19" s="17" t="s">
        <v>31</v>
      </c>
      <c r="B19" s="18" t="s">
        <v>32</v>
      </c>
      <c r="C19" s="319" t="s">
        <v>33</v>
      </c>
      <c r="D19" s="18"/>
      <c r="E19" s="321" t="s">
        <v>23</v>
      </c>
      <c r="F19" s="20">
        <v>100</v>
      </c>
      <c r="G19" s="25">
        <v>45</v>
      </c>
      <c r="H19" s="26">
        <f t="shared" si="0"/>
        <v>4500</v>
      </c>
    </row>
    <row r="20" spans="1:8" s="23" customFormat="1">
      <c r="A20" s="17" t="s">
        <v>34</v>
      </c>
      <c r="B20" s="27">
        <v>39263420</v>
      </c>
      <c r="C20" s="320"/>
      <c r="D20" s="18"/>
      <c r="E20" s="322"/>
      <c r="F20" s="20">
        <v>300</v>
      </c>
      <c r="G20" s="25">
        <v>30</v>
      </c>
      <c r="H20" s="26">
        <f t="shared" si="0"/>
        <v>9000</v>
      </c>
    </row>
    <row r="21" spans="1:8" s="23" customFormat="1">
      <c r="A21" s="17" t="s">
        <v>35</v>
      </c>
      <c r="B21" s="28">
        <v>39263510</v>
      </c>
      <c r="C21" s="319" t="s">
        <v>36</v>
      </c>
      <c r="D21" s="18"/>
      <c r="E21" s="29" t="s">
        <v>23</v>
      </c>
      <c r="F21" s="20">
        <v>200</v>
      </c>
      <c r="G21" s="25">
        <v>20</v>
      </c>
      <c r="H21" s="26">
        <f t="shared" si="0"/>
        <v>4000</v>
      </c>
    </row>
    <row r="22" spans="1:8" s="23" customFormat="1">
      <c r="A22" s="17" t="s">
        <v>37</v>
      </c>
      <c r="B22" s="28">
        <v>39263520</v>
      </c>
      <c r="C22" s="323"/>
      <c r="D22" s="18"/>
      <c r="E22" s="29" t="s">
        <v>23</v>
      </c>
      <c r="F22" s="20">
        <v>320</v>
      </c>
      <c r="G22" s="25">
        <v>15</v>
      </c>
      <c r="H22" s="26">
        <f t="shared" si="0"/>
        <v>4800</v>
      </c>
    </row>
    <row r="23" spans="1:8" s="23" customFormat="1">
      <c r="A23" s="17" t="s">
        <v>38</v>
      </c>
      <c r="B23" s="28">
        <v>39263530</v>
      </c>
      <c r="C23" s="320"/>
      <c r="D23" s="18"/>
      <c r="E23" s="29" t="s">
        <v>23</v>
      </c>
      <c r="F23" s="20">
        <v>400</v>
      </c>
      <c r="G23" s="25">
        <v>10</v>
      </c>
      <c r="H23" s="26">
        <f t="shared" si="0"/>
        <v>4000</v>
      </c>
    </row>
    <row r="24" spans="1:8" s="23" customFormat="1">
      <c r="A24" s="17" t="s">
        <v>39</v>
      </c>
      <c r="B24" s="18" t="s">
        <v>40</v>
      </c>
      <c r="C24" s="19" t="s">
        <v>41</v>
      </c>
      <c r="D24" s="18"/>
      <c r="E24" s="24" t="s">
        <v>27</v>
      </c>
      <c r="F24" s="20">
        <v>60</v>
      </c>
      <c r="G24" s="25">
        <v>680</v>
      </c>
      <c r="H24" s="26">
        <f t="shared" si="0"/>
        <v>40800</v>
      </c>
    </row>
    <row r="25" spans="1:8" s="23" customFormat="1">
      <c r="A25" s="17" t="s">
        <v>42</v>
      </c>
      <c r="B25" s="18" t="s">
        <v>43</v>
      </c>
      <c r="C25" s="19" t="s">
        <v>44</v>
      </c>
      <c r="D25" s="18"/>
      <c r="E25" s="24" t="s">
        <v>23</v>
      </c>
      <c r="F25" s="20">
        <v>980</v>
      </c>
      <c r="G25" s="25">
        <v>90</v>
      </c>
      <c r="H25" s="26">
        <f>F25*G25</f>
        <v>88200</v>
      </c>
    </row>
    <row r="26" spans="1:8" s="23" customFormat="1">
      <c r="A26" s="17" t="s">
        <v>45</v>
      </c>
      <c r="B26" s="18" t="s">
        <v>46</v>
      </c>
      <c r="C26" s="19" t="s">
        <v>47</v>
      </c>
      <c r="D26" s="18"/>
      <c r="E26" s="24" t="s">
        <v>27</v>
      </c>
      <c r="F26" s="20">
        <v>850</v>
      </c>
      <c r="G26" s="25">
        <v>30</v>
      </c>
      <c r="H26" s="26">
        <f>F26*G26</f>
        <v>25500</v>
      </c>
    </row>
    <row r="27" spans="1:8" s="23" customFormat="1">
      <c r="A27" s="17" t="s">
        <v>48</v>
      </c>
      <c r="B27" s="18" t="s">
        <v>49</v>
      </c>
      <c r="C27" s="19" t="s">
        <v>50</v>
      </c>
      <c r="D27" s="18"/>
      <c r="E27" s="24" t="s">
        <v>27</v>
      </c>
      <c r="F27" s="20">
        <v>180</v>
      </c>
      <c r="G27" s="25">
        <v>100</v>
      </c>
      <c r="H27" s="26">
        <f>F27*G27</f>
        <v>18000</v>
      </c>
    </row>
    <row r="28" spans="1:8" s="23" customFormat="1">
      <c r="A28" s="17" t="s">
        <v>51</v>
      </c>
      <c r="B28" s="31" t="s">
        <v>52</v>
      </c>
      <c r="C28" s="19" t="s">
        <v>53</v>
      </c>
      <c r="D28" s="18"/>
      <c r="E28" s="24" t="s">
        <v>27</v>
      </c>
      <c r="F28" s="20">
        <v>500</v>
      </c>
      <c r="G28" s="25">
        <v>80</v>
      </c>
      <c r="H28" s="26">
        <f t="shared" si="0"/>
        <v>40000</v>
      </c>
    </row>
    <row r="29" spans="1:8" s="23" customFormat="1" ht="30">
      <c r="A29" s="17" t="s">
        <v>54</v>
      </c>
      <c r="B29" s="18" t="s">
        <v>55</v>
      </c>
      <c r="C29" s="19" t="s">
        <v>56</v>
      </c>
      <c r="D29" s="18"/>
      <c r="E29" s="24" t="s">
        <v>23</v>
      </c>
      <c r="F29" s="20">
        <v>90</v>
      </c>
      <c r="G29" s="25">
        <v>60</v>
      </c>
      <c r="H29" s="26">
        <f t="shared" si="0"/>
        <v>5400</v>
      </c>
    </row>
    <row r="30" spans="1:8" s="23" customFormat="1">
      <c r="A30" s="17" t="s">
        <v>57</v>
      </c>
      <c r="B30" s="18" t="s">
        <v>58</v>
      </c>
      <c r="C30" s="19" t="s">
        <v>59</v>
      </c>
      <c r="D30" s="18"/>
      <c r="E30" s="24" t="s">
        <v>27</v>
      </c>
      <c r="F30" s="20">
        <v>250</v>
      </c>
      <c r="G30" s="25">
        <v>30</v>
      </c>
      <c r="H30" s="26">
        <f t="shared" si="0"/>
        <v>7500</v>
      </c>
    </row>
    <row r="31" spans="1:8" s="23" customFormat="1">
      <c r="A31" s="17" t="s">
        <v>60</v>
      </c>
      <c r="B31" s="18" t="s">
        <v>61</v>
      </c>
      <c r="C31" s="19" t="s">
        <v>62</v>
      </c>
      <c r="D31" s="18"/>
      <c r="E31" s="24" t="s">
        <v>27</v>
      </c>
      <c r="F31" s="20">
        <v>30</v>
      </c>
      <c r="G31" s="25">
        <v>100</v>
      </c>
      <c r="H31" s="26">
        <f>F31*G31</f>
        <v>3000</v>
      </c>
    </row>
    <row r="32" spans="1:8" s="23" customFormat="1">
      <c r="A32" s="17" t="s">
        <v>63</v>
      </c>
      <c r="B32" s="18" t="s">
        <v>64</v>
      </c>
      <c r="C32" s="19" t="s">
        <v>62</v>
      </c>
      <c r="D32" s="18"/>
      <c r="E32" s="24" t="s">
        <v>27</v>
      </c>
      <c r="F32" s="20">
        <v>15</v>
      </c>
      <c r="G32" s="25">
        <v>156</v>
      </c>
      <c r="H32" s="26">
        <f>F32*G32</f>
        <v>2340</v>
      </c>
    </row>
    <row r="33" spans="1:8" s="23" customFormat="1">
      <c r="A33" s="17" t="s">
        <v>65</v>
      </c>
      <c r="B33" s="31" t="s">
        <v>66</v>
      </c>
      <c r="C33" s="19" t="s">
        <v>67</v>
      </c>
      <c r="D33" s="18"/>
      <c r="E33" s="28" t="s">
        <v>27</v>
      </c>
      <c r="F33" s="20">
        <v>600</v>
      </c>
      <c r="G33" s="21">
        <v>18</v>
      </c>
      <c r="H33" s="22">
        <f>F33*G33</f>
        <v>10800</v>
      </c>
    </row>
    <row r="34" spans="1:8" s="23" customFormat="1">
      <c r="A34" s="17" t="s">
        <v>68</v>
      </c>
      <c r="B34" s="18" t="s">
        <v>69</v>
      </c>
      <c r="C34" s="19" t="s">
        <v>70</v>
      </c>
      <c r="D34" s="18"/>
      <c r="E34" s="24" t="s">
        <v>27</v>
      </c>
      <c r="F34" s="20">
        <v>2000</v>
      </c>
      <c r="G34" s="25">
        <v>5</v>
      </c>
      <c r="H34" s="26">
        <f t="shared" si="0"/>
        <v>10000</v>
      </c>
    </row>
    <row r="35" spans="1:8" s="23" customFormat="1">
      <c r="A35" s="17" t="s">
        <v>71</v>
      </c>
      <c r="B35" s="18" t="s">
        <v>72</v>
      </c>
      <c r="C35" s="19" t="s">
        <v>73</v>
      </c>
      <c r="D35" s="18"/>
      <c r="E35" s="24" t="s">
        <v>27</v>
      </c>
      <c r="F35" s="20">
        <v>1400</v>
      </c>
      <c r="G35" s="25">
        <v>17</v>
      </c>
      <c r="H35" s="26">
        <f t="shared" si="0"/>
        <v>23800</v>
      </c>
    </row>
    <row r="36" spans="1:8" s="23" customFormat="1">
      <c r="A36" s="32"/>
      <c r="B36" s="324" t="s">
        <v>74</v>
      </c>
      <c r="C36" s="325"/>
      <c r="D36" s="326"/>
      <c r="E36" s="33"/>
      <c r="F36" s="34"/>
      <c r="G36" s="35"/>
      <c r="H36" s="36">
        <f>SUM(H16:H35)</f>
        <v>1650000</v>
      </c>
    </row>
    <row r="37" spans="1:8" s="23" customFormat="1">
      <c r="A37" s="17"/>
      <c r="B37" s="327" t="s">
        <v>75</v>
      </c>
      <c r="C37" s="328"/>
      <c r="D37" s="328"/>
      <c r="E37" s="329"/>
      <c r="F37" s="37"/>
      <c r="G37" s="38"/>
      <c r="H37" s="39"/>
    </row>
    <row r="38" spans="1:8" s="23" customFormat="1">
      <c r="A38" s="40">
        <v>1</v>
      </c>
      <c r="B38" s="18" t="s">
        <v>76</v>
      </c>
      <c r="C38" s="41" t="s">
        <v>77</v>
      </c>
      <c r="D38" s="18"/>
      <c r="E38" s="18" t="s">
        <v>78</v>
      </c>
      <c r="F38" s="21">
        <v>800</v>
      </c>
      <c r="G38" s="20">
        <v>10</v>
      </c>
      <c r="H38" s="22">
        <f t="shared" ref="H38:H64" si="1">F38*G38</f>
        <v>8000</v>
      </c>
    </row>
    <row r="39" spans="1:8" s="23" customFormat="1">
      <c r="A39" s="40">
        <v>2</v>
      </c>
      <c r="B39" s="31" t="s">
        <v>79</v>
      </c>
      <c r="C39" s="42" t="s">
        <v>80</v>
      </c>
      <c r="D39" s="18"/>
      <c r="E39" s="43" t="s">
        <v>27</v>
      </c>
      <c r="F39" s="44">
        <v>250</v>
      </c>
      <c r="G39" s="20">
        <v>36</v>
      </c>
      <c r="H39" s="22">
        <f t="shared" si="1"/>
        <v>9000</v>
      </c>
    </row>
    <row r="40" spans="1:8" s="23" customFormat="1">
      <c r="A40" s="40">
        <v>3</v>
      </c>
      <c r="B40" s="45" t="s">
        <v>81</v>
      </c>
      <c r="C40" s="46" t="s">
        <v>82</v>
      </c>
      <c r="D40" s="18"/>
      <c r="E40" s="19" t="s">
        <v>27</v>
      </c>
      <c r="F40" s="28">
        <v>500</v>
      </c>
      <c r="G40" s="20">
        <v>100</v>
      </c>
      <c r="H40" s="22">
        <f t="shared" si="1"/>
        <v>50000</v>
      </c>
    </row>
    <row r="41" spans="1:8" s="23" customFormat="1">
      <c r="A41" s="40">
        <v>4</v>
      </c>
      <c r="B41" s="18" t="s">
        <v>83</v>
      </c>
      <c r="C41" s="41" t="s">
        <v>84</v>
      </c>
      <c r="D41" s="18"/>
      <c r="E41" s="18" t="s">
        <v>78</v>
      </c>
      <c r="F41" s="21">
        <v>1600</v>
      </c>
      <c r="G41" s="20">
        <v>19</v>
      </c>
      <c r="H41" s="22">
        <f t="shared" si="1"/>
        <v>30400</v>
      </c>
    </row>
    <row r="42" spans="1:8" s="23" customFormat="1">
      <c r="A42" s="40">
        <v>5</v>
      </c>
      <c r="B42" s="18" t="s">
        <v>85</v>
      </c>
      <c r="C42" s="41" t="s">
        <v>86</v>
      </c>
      <c r="D42" s="18"/>
      <c r="E42" s="18" t="s">
        <v>27</v>
      </c>
      <c r="F42" s="21">
        <v>3000</v>
      </c>
      <c r="G42" s="20">
        <v>5</v>
      </c>
      <c r="H42" s="22">
        <f t="shared" si="1"/>
        <v>15000</v>
      </c>
    </row>
    <row r="43" spans="1:8" s="23" customFormat="1">
      <c r="A43" s="40">
        <v>6</v>
      </c>
      <c r="B43" s="18" t="s">
        <v>87</v>
      </c>
      <c r="C43" s="41" t="s">
        <v>88</v>
      </c>
      <c r="D43" s="18"/>
      <c r="E43" s="18" t="s">
        <v>27</v>
      </c>
      <c r="F43" s="21">
        <v>1300</v>
      </c>
      <c r="G43" s="20">
        <v>80</v>
      </c>
      <c r="H43" s="22">
        <f t="shared" si="1"/>
        <v>104000</v>
      </c>
    </row>
    <row r="44" spans="1:8" s="23" customFormat="1">
      <c r="A44" s="40">
        <v>7</v>
      </c>
      <c r="B44" s="18" t="s">
        <v>89</v>
      </c>
      <c r="C44" s="42" t="s">
        <v>90</v>
      </c>
      <c r="D44" s="18"/>
      <c r="E44" s="31" t="s">
        <v>27</v>
      </c>
      <c r="F44" s="31">
        <v>100</v>
      </c>
      <c r="G44" s="20">
        <v>450</v>
      </c>
      <c r="H44" s="22">
        <f t="shared" si="1"/>
        <v>45000</v>
      </c>
    </row>
    <row r="45" spans="1:8" s="23" customFormat="1" ht="24" customHeight="1">
      <c r="A45" s="40">
        <v>8</v>
      </c>
      <c r="B45" s="18" t="s">
        <v>91</v>
      </c>
      <c r="C45" s="41" t="s">
        <v>92</v>
      </c>
      <c r="D45" s="18"/>
      <c r="E45" s="18" t="s">
        <v>27</v>
      </c>
      <c r="F45" s="21">
        <v>800</v>
      </c>
      <c r="G45" s="20">
        <v>45</v>
      </c>
      <c r="H45" s="22">
        <f t="shared" si="1"/>
        <v>36000</v>
      </c>
    </row>
    <row r="46" spans="1:8" s="23" customFormat="1" ht="24" customHeight="1">
      <c r="A46" s="40">
        <v>9</v>
      </c>
      <c r="B46" s="18" t="s">
        <v>93</v>
      </c>
      <c r="C46" s="41" t="s">
        <v>92</v>
      </c>
      <c r="D46" s="18"/>
      <c r="E46" s="18" t="s">
        <v>27</v>
      </c>
      <c r="F46" s="21">
        <v>2400</v>
      </c>
      <c r="G46" s="20">
        <v>15</v>
      </c>
      <c r="H46" s="22">
        <f t="shared" si="1"/>
        <v>36000</v>
      </c>
    </row>
    <row r="47" spans="1:8" s="23" customFormat="1" ht="30">
      <c r="A47" s="40">
        <v>10</v>
      </c>
      <c r="B47" s="18" t="s">
        <v>94</v>
      </c>
      <c r="C47" s="41" t="s">
        <v>95</v>
      </c>
      <c r="D47" s="18"/>
      <c r="E47" s="18" t="s">
        <v>27</v>
      </c>
      <c r="F47" s="21">
        <v>2500</v>
      </c>
      <c r="G47" s="20">
        <v>9</v>
      </c>
      <c r="H47" s="22">
        <f t="shared" si="1"/>
        <v>22500</v>
      </c>
    </row>
    <row r="48" spans="1:8" s="23" customFormat="1">
      <c r="A48" s="40">
        <v>11</v>
      </c>
      <c r="B48" s="18" t="s">
        <v>96</v>
      </c>
      <c r="C48" s="41" t="s">
        <v>97</v>
      </c>
      <c r="D48" s="18"/>
      <c r="E48" s="18" t="s">
        <v>27</v>
      </c>
      <c r="F48" s="21">
        <v>2000</v>
      </c>
      <c r="G48" s="20">
        <v>6</v>
      </c>
      <c r="H48" s="22">
        <f t="shared" si="1"/>
        <v>12000</v>
      </c>
    </row>
    <row r="49" spans="1:8" s="23" customFormat="1">
      <c r="A49" s="40">
        <v>12</v>
      </c>
      <c r="B49" s="18" t="s">
        <v>98</v>
      </c>
      <c r="C49" s="42" t="s">
        <v>99</v>
      </c>
      <c r="D49" s="18"/>
      <c r="E49" s="31" t="s">
        <v>27</v>
      </c>
      <c r="F49" s="21">
        <v>500</v>
      </c>
      <c r="G49" s="20">
        <v>10</v>
      </c>
      <c r="H49" s="22">
        <f t="shared" si="1"/>
        <v>5000</v>
      </c>
    </row>
    <row r="50" spans="1:8" s="23" customFormat="1">
      <c r="A50" s="40">
        <v>13</v>
      </c>
      <c r="B50" s="18" t="s">
        <v>100</v>
      </c>
      <c r="C50" s="41" t="s">
        <v>101</v>
      </c>
      <c r="D50" s="18"/>
      <c r="E50" s="18" t="s">
        <v>27</v>
      </c>
      <c r="F50" s="21">
        <v>100</v>
      </c>
      <c r="G50" s="20">
        <v>201</v>
      </c>
      <c r="H50" s="22">
        <f t="shared" si="1"/>
        <v>20100</v>
      </c>
    </row>
    <row r="51" spans="1:8" s="23" customFormat="1">
      <c r="A51" s="40">
        <v>14</v>
      </c>
      <c r="B51" s="28">
        <v>39224331</v>
      </c>
      <c r="C51" s="19" t="s">
        <v>102</v>
      </c>
      <c r="D51" s="18"/>
      <c r="E51" s="18" t="s">
        <v>27</v>
      </c>
      <c r="F51" s="21">
        <v>500</v>
      </c>
      <c r="G51" s="20">
        <v>18</v>
      </c>
      <c r="H51" s="22">
        <f t="shared" si="1"/>
        <v>9000</v>
      </c>
    </row>
    <row r="52" spans="1:8" s="23" customFormat="1">
      <c r="A52" s="40">
        <v>15</v>
      </c>
      <c r="B52" s="28">
        <v>39831240</v>
      </c>
      <c r="C52" s="19" t="s">
        <v>103</v>
      </c>
      <c r="D52" s="18"/>
      <c r="E52" s="18" t="s">
        <v>27</v>
      </c>
      <c r="F52" s="21">
        <v>350</v>
      </c>
      <c r="G52" s="20">
        <v>36</v>
      </c>
      <c r="H52" s="22">
        <f t="shared" si="1"/>
        <v>12600</v>
      </c>
    </row>
    <row r="53" spans="1:8" s="23" customFormat="1">
      <c r="A53" s="40">
        <v>16</v>
      </c>
      <c r="B53" s="18" t="s">
        <v>104</v>
      </c>
      <c r="C53" s="42" t="s">
        <v>105</v>
      </c>
      <c r="D53" s="18"/>
      <c r="E53" s="31" t="s">
        <v>27</v>
      </c>
      <c r="F53" s="31" t="s">
        <v>106</v>
      </c>
      <c r="G53" s="20">
        <v>72</v>
      </c>
      <c r="H53" s="22">
        <f t="shared" si="1"/>
        <v>28800</v>
      </c>
    </row>
    <row r="54" spans="1:8" s="23" customFormat="1">
      <c r="A54" s="40">
        <v>17</v>
      </c>
      <c r="B54" s="18" t="s">
        <v>107</v>
      </c>
      <c r="C54" s="42" t="s">
        <v>108</v>
      </c>
      <c r="D54" s="18"/>
      <c r="E54" s="31" t="s">
        <v>27</v>
      </c>
      <c r="F54" s="31" t="s">
        <v>109</v>
      </c>
      <c r="G54" s="20">
        <v>72</v>
      </c>
      <c r="H54" s="22">
        <f t="shared" si="1"/>
        <v>30240</v>
      </c>
    </row>
    <row r="55" spans="1:8" s="23" customFormat="1">
      <c r="A55" s="40">
        <v>18</v>
      </c>
      <c r="B55" s="18" t="s">
        <v>110</v>
      </c>
      <c r="C55" s="42" t="s">
        <v>111</v>
      </c>
      <c r="D55" s="18"/>
      <c r="E55" s="31" t="s">
        <v>27</v>
      </c>
      <c r="F55" s="31" t="s">
        <v>112</v>
      </c>
      <c r="G55" s="20">
        <v>72</v>
      </c>
      <c r="H55" s="22">
        <f t="shared" si="1"/>
        <v>72000</v>
      </c>
    </row>
    <row r="56" spans="1:8" s="47" customFormat="1">
      <c r="A56" s="40">
        <v>19</v>
      </c>
      <c r="B56" s="18" t="s">
        <v>113</v>
      </c>
      <c r="C56" s="42" t="s">
        <v>114</v>
      </c>
      <c r="D56" s="18"/>
      <c r="E56" s="31" t="s">
        <v>27</v>
      </c>
      <c r="F56" s="31">
        <v>300</v>
      </c>
      <c r="G56" s="20">
        <v>72</v>
      </c>
      <c r="H56" s="22">
        <f t="shared" si="1"/>
        <v>21600</v>
      </c>
    </row>
    <row r="57" spans="1:8" s="23" customFormat="1" ht="30">
      <c r="A57" s="40">
        <v>20</v>
      </c>
      <c r="B57" s="18" t="s">
        <v>115</v>
      </c>
      <c r="C57" s="42" t="s">
        <v>116</v>
      </c>
      <c r="D57" s="18"/>
      <c r="E57" s="31" t="s">
        <v>27</v>
      </c>
      <c r="F57" s="31" t="s">
        <v>117</v>
      </c>
      <c r="G57" s="20">
        <v>45</v>
      </c>
      <c r="H57" s="22">
        <f t="shared" si="1"/>
        <v>22500</v>
      </c>
    </row>
    <row r="58" spans="1:8" s="23" customFormat="1">
      <c r="A58" s="40">
        <v>21</v>
      </c>
      <c r="B58" s="18" t="s">
        <v>118</v>
      </c>
      <c r="C58" s="42" t="s">
        <v>119</v>
      </c>
      <c r="D58" s="18"/>
      <c r="E58" s="31" t="s">
        <v>120</v>
      </c>
      <c r="F58" s="31" t="s">
        <v>121</v>
      </c>
      <c r="G58" s="20">
        <v>25</v>
      </c>
      <c r="H58" s="22">
        <f t="shared" si="1"/>
        <v>72500</v>
      </c>
    </row>
    <row r="59" spans="1:8" s="23" customFormat="1">
      <c r="A59" s="40">
        <v>22</v>
      </c>
      <c r="B59" s="18" t="s">
        <v>122</v>
      </c>
      <c r="C59" s="319" t="s">
        <v>123</v>
      </c>
      <c r="D59" s="18"/>
      <c r="E59" s="31" t="s">
        <v>120</v>
      </c>
      <c r="F59" s="31" t="s">
        <v>124</v>
      </c>
      <c r="G59" s="20">
        <v>20</v>
      </c>
      <c r="H59" s="22">
        <f t="shared" si="1"/>
        <v>50000</v>
      </c>
    </row>
    <row r="60" spans="1:8" s="23" customFormat="1">
      <c r="A60" s="40">
        <v>23</v>
      </c>
      <c r="B60" s="18" t="s">
        <v>125</v>
      </c>
      <c r="C60" s="320"/>
      <c r="D60" s="18"/>
      <c r="E60" s="31" t="s">
        <v>120</v>
      </c>
      <c r="F60" s="31" t="s">
        <v>126</v>
      </c>
      <c r="G60" s="20">
        <v>20</v>
      </c>
      <c r="H60" s="22">
        <f t="shared" si="1"/>
        <v>30000</v>
      </c>
    </row>
    <row r="61" spans="1:8" s="23" customFormat="1">
      <c r="A61" s="40">
        <v>24</v>
      </c>
      <c r="B61" s="18" t="s">
        <v>127</v>
      </c>
      <c r="C61" s="42" t="s">
        <v>128</v>
      </c>
      <c r="D61" s="18"/>
      <c r="E61" s="31" t="s">
        <v>23</v>
      </c>
      <c r="F61" s="31" t="s">
        <v>129</v>
      </c>
      <c r="G61" s="20">
        <v>15</v>
      </c>
      <c r="H61" s="22">
        <f t="shared" si="1"/>
        <v>12750</v>
      </c>
    </row>
    <row r="62" spans="1:8" s="23" customFormat="1">
      <c r="A62" s="40">
        <v>25</v>
      </c>
      <c r="B62" s="18" t="s">
        <v>130</v>
      </c>
      <c r="C62" s="42" t="s">
        <v>131</v>
      </c>
      <c r="D62" s="31"/>
      <c r="E62" s="31" t="s">
        <v>23</v>
      </c>
      <c r="F62" s="31" t="s">
        <v>124</v>
      </c>
      <c r="G62" s="20">
        <v>60</v>
      </c>
      <c r="H62" s="22">
        <f t="shared" si="1"/>
        <v>150000</v>
      </c>
    </row>
    <row r="63" spans="1:8" s="23" customFormat="1">
      <c r="A63" s="40">
        <v>26</v>
      </c>
      <c r="B63" s="18" t="s">
        <v>132</v>
      </c>
      <c r="C63" s="42" t="s">
        <v>133</v>
      </c>
      <c r="D63" s="18"/>
      <c r="E63" s="31" t="s">
        <v>134</v>
      </c>
      <c r="F63" s="31" t="s">
        <v>135</v>
      </c>
      <c r="G63" s="20">
        <v>500</v>
      </c>
      <c r="H63" s="22">
        <f t="shared" si="1"/>
        <v>75000</v>
      </c>
    </row>
    <row r="64" spans="1:8" s="23" customFormat="1">
      <c r="A64" s="40">
        <v>27</v>
      </c>
      <c r="B64" s="18" t="s">
        <v>136</v>
      </c>
      <c r="C64" s="42" t="s">
        <v>137</v>
      </c>
      <c r="D64" s="18"/>
      <c r="E64" s="31" t="s">
        <v>134</v>
      </c>
      <c r="F64" s="31" t="s">
        <v>138</v>
      </c>
      <c r="G64" s="20">
        <v>350</v>
      </c>
      <c r="H64" s="22">
        <f t="shared" si="1"/>
        <v>70000</v>
      </c>
    </row>
    <row r="65" spans="1:9" s="23" customFormat="1">
      <c r="A65" s="48"/>
      <c r="B65" s="333" t="s">
        <v>74</v>
      </c>
      <c r="C65" s="333"/>
      <c r="D65" s="333"/>
      <c r="E65" s="49"/>
      <c r="F65" s="49"/>
      <c r="G65" s="50"/>
      <c r="H65" s="51">
        <f>SUM(H38:H64)</f>
        <v>1049990</v>
      </c>
    </row>
    <row r="66" spans="1:9" s="23" customFormat="1">
      <c r="A66" s="17"/>
      <c r="B66" s="334" t="s">
        <v>139</v>
      </c>
      <c r="C66" s="335"/>
      <c r="D66" s="336"/>
      <c r="E66" s="28"/>
      <c r="F66" s="52"/>
      <c r="G66" s="20"/>
      <c r="H66" s="53"/>
    </row>
    <row r="67" spans="1:9" s="47" customFormat="1">
      <c r="A67" s="54">
        <v>1</v>
      </c>
      <c r="B67" s="31" t="s">
        <v>140</v>
      </c>
      <c r="C67" s="43" t="s">
        <v>141</v>
      </c>
      <c r="D67" s="44" t="s">
        <v>142</v>
      </c>
      <c r="E67" s="44" t="s">
        <v>78</v>
      </c>
      <c r="F67" s="44">
        <v>400</v>
      </c>
      <c r="G67" s="31" t="s">
        <v>143</v>
      </c>
      <c r="H67" s="55">
        <f t="shared" ref="H67:H78" si="2">F67*G67</f>
        <v>1200000</v>
      </c>
    </row>
    <row r="68" spans="1:9" s="47" customFormat="1">
      <c r="A68" s="54">
        <v>2</v>
      </c>
      <c r="B68" s="56" t="s">
        <v>144</v>
      </c>
      <c r="C68" s="43" t="s">
        <v>145</v>
      </c>
      <c r="D68" s="44" t="s">
        <v>142</v>
      </c>
      <c r="E68" s="44" t="s">
        <v>146</v>
      </c>
      <c r="F68" s="44">
        <v>190</v>
      </c>
      <c r="G68" s="31" t="s">
        <v>147</v>
      </c>
      <c r="H68" s="55">
        <f t="shared" si="2"/>
        <v>3990000</v>
      </c>
    </row>
    <row r="69" spans="1:9" s="47" customFormat="1">
      <c r="A69" s="32"/>
      <c r="B69" s="324" t="s">
        <v>74</v>
      </c>
      <c r="C69" s="325"/>
      <c r="D69" s="326"/>
      <c r="E69" s="33"/>
      <c r="F69" s="34"/>
      <c r="G69" s="35"/>
      <c r="H69" s="36">
        <f>H67+H68</f>
        <v>5190000</v>
      </c>
    </row>
    <row r="70" spans="1:9" s="23" customFormat="1">
      <c r="A70" s="40"/>
      <c r="B70" s="57"/>
      <c r="C70" s="13" t="s">
        <v>148</v>
      </c>
      <c r="D70" s="58"/>
      <c r="E70" s="58"/>
      <c r="F70" s="58"/>
      <c r="G70" s="57"/>
      <c r="H70" s="59"/>
    </row>
    <row r="71" spans="1:9" s="23" customFormat="1" ht="30">
      <c r="A71" s="40">
        <v>1</v>
      </c>
      <c r="B71" s="60"/>
      <c r="C71" s="61" t="s">
        <v>174</v>
      </c>
      <c r="D71" s="31" t="s">
        <v>149</v>
      </c>
      <c r="E71" s="44" t="s">
        <v>150</v>
      </c>
      <c r="F71" s="44">
        <v>960000</v>
      </c>
      <c r="G71" s="31" t="s">
        <v>20</v>
      </c>
      <c r="H71" s="55">
        <f t="shared" si="2"/>
        <v>960000</v>
      </c>
    </row>
    <row r="72" spans="1:9" s="23" customFormat="1" ht="30">
      <c r="A72" s="40">
        <v>2</v>
      </c>
      <c r="B72" s="18" t="s">
        <v>151</v>
      </c>
      <c r="C72" s="19" t="s">
        <v>152</v>
      </c>
      <c r="D72" s="28" t="s">
        <v>149</v>
      </c>
      <c r="E72" s="28" t="s">
        <v>150</v>
      </c>
      <c r="F72" s="20">
        <v>30000000</v>
      </c>
      <c r="G72" s="20">
        <v>1</v>
      </c>
      <c r="H72" s="62">
        <f>F72*G72</f>
        <v>30000000</v>
      </c>
    </row>
    <row r="73" spans="1:9" s="23" customFormat="1">
      <c r="A73" s="40">
        <v>3</v>
      </c>
      <c r="B73" s="18" t="s">
        <v>153</v>
      </c>
      <c r="C73" s="19" t="s">
        <v>154</v>
      </c>
      <c r="D73" s="28" t="s">
        <v>149</v>
      </c>
      <c r="E73" s="28" t="s">
        <v>150</v>
      </c>
      <c r="F73" s="20">
        <v>7670000</v>
      </c>
      <c r="G73" s="20">
        <v>1</v>
      </c>
      <c r="H73" s="62">
        <v>7670000</v>
      </c>
    </row>
    <row r="74" spans="1:9" s="23" customFormat="1" ht="30">
      <c r="A74" s="40">
        <v>4</v>
      </c>
      <c r="B74" s="18" t="s">
        <v>155</v>
      </c>
      <c r="C74" s="19" t="s">
        <v>156</v>
      </c>
      <c r="D74" s="28" t="s">
        <v>149</v>
      </c>
      <c r="E74" s="28" t="s">
        <v>150</v>
      </c>
      <c r="F74" s="20">
        <v>40000</v>
      </c>
      <c r="G74" s="20">
        <v>1</v>
      </c>
      <c r="H74" s="62">
        <f t="shared" si="2"/>
        <v>40000</v>
      </c>
    </row>
    <row r="75" spans="1:9" s="23" customFormat="1">
      <c r="A75" s="40">
        <v>5</v>
      </c>
      <c r="B75" s="18" t="s">
        <v>157</v>
      </c>
      <c r="C75" s="19" t="s">
        <v>158</v>
      </c>
      <c r="D75" s="28" t="s">
        <v>149</v>
      </c>
      <c r="E75" s="28" t="s">
        <v>150</v>
      </c>
      <c r="F75" s="20">
        <v>4510000</v>
      </c>
      <c r="G75" s="20">
        <v>1</v>
      </c>
      <c r="H75" s="62">
        <f t="shared" si="2"/>
        <v>4510000</v>
      </c>
    </row>
    <row r="76" spans="1:9" s="23" customFormat="1" ht="45">
      <c r="A76" s="40">
        <v>6</v>
      </c>
      <c r="B76" s="18" t="s">
        <v>159</v>
      </c>
      <c r="C76" s="19" t="s">
        <v>160</v>
      </c>
      <c r="D76" s="28" t="s">
        <v>149</v>
      </c>
      <c r="E76" s="28" t="s">
        <v>150</v>
      </c>
      <c r="F76" s="18" t="s">
        <v>161</v>
      </c>
      <c r="G76" s="20">
        <v>1</v>
      </c>
      <c r="H76" s="62">
        <f t="shared" si="2"/>
        <v>200000</v>
      </c>
      <c r="I76" s="63"/>
    </row>
    <row r="77" spans="1:9" s="23" customFormat="1" ht="30">
      <c r="A77" s="40">
        <v>7</v>
      </c>
      <c r="B77" s="18" t="s">
        <v>162</v>
      </c>
      <c r="C77" s="19" t="s">
        <v>163</v>
      </c>
      <c r="D77" s="64" t="s">
        <v>149</v>
      </c>
      <c r="E77" s="28" t="s">
        <v>150</v>
      </c>
      <c r="F77" s="18" t="s">
        <v>164</v>
      </c>
      <c r="G77" s="20">
        <v>1</v>
      </c>
      <c r="H77" s="62">
        <f t="shared" si="2"/>
        <v>900000</v>
      </c>
    </row>
    <row r="78" spans="1:9" s="23" customFormat="1" ht="45">
      <c r="A78" s="40">
        <v>8</v>
      </c>
      <c r="B78" s="18" t="s">
        <v>165</v>
      </c>
      <c r="C78" s="19" t="s">
        <v>166</v>
      </c>
      <c r="D78" s="28" t="s">
        <v>149</v>
      </c>
      <c r="E78" s="28" t="s">
        <v>150</v>
      </c>
      <c r="F78" s="20">
        <v>990000</v>
      </c>
      <c r="G78" s="20">
        <v>1</v>
      </c>
      <c r="H78" s="62">
        <f t="shared" si="2"/>
        <v>990000</v>
      </c>
    </row>
    <row r="79" spans="1:9" s="23" customFormat="1" ht="22.5" customHeight="1">
      <c r="A79" s="48"/>
      <c r="B79" s="49"/>
      <c r="C79" s="100" t="s">
        <v>180</v>
      </c>
      <c r="D79" s="101"/>
      <c r="E79" s="101"/>
      <c r="F79" s="50"/>
      <c r="G79" s="50"/>
      <c r="H79" s="102">
        <f>SUM(H71:H78)</f>
        <v>45270000</v>
      </c>
    </row>
    <row r="80" spans="1:9" s="23" customFormat="1" ht="18.75">
      <c r="A80" s="40"/>
      <c r="B80" s="18"/>
      <c r="C80" s="97" t="s">
        <v>175</v>
      </c>
      <c r="D80" s="28"/>
      <c r="E80" s="28"/>
      <c r="F80" s="20"/>
      <c r="G80" s="20"/>
      <c r="H80" s="62"/>
    </row>
    <row r="81" spans="1:11 16250:16250" s="23" customFormat="1" ht="21.75" customHeight="1">
      <c r="A81" s="40"/>
      <c r="B81" s="18"/>
      <c r="C81" s="96" t="s">
        <v>173</v>
      </c>
      <c r="D81" s="28"/>
      <c r="E81" s="28"/>
      <c r="F81" s="20"/>
      <c r="G81" s="20"/>
      <c r="H81" s="62"/>
    </row>
    <row r="82" spans="1:11 16250:16250" s="23" customFormat="1" ht="75">
      <c r="A82" s="40"/>
      <c r="B82" s="98" t="s">
        <v>176</v>
      </c>
      <c r="C82" s="95" t="s">
        <v>177</v>
      </c>
      <c r="D82" s="99" t="s">
        <v>178</v>
      </c>
      <c r="E82" s="99" t="s">
        <v>179</v>
      </c>
      <c r="F82" s="20">
        <v>10714000</v>
      </c>
      <c r="G82" s="20">
        <v>1</v>
      </c>
      <c r="H82" s="62">
        <v>10714000</v>
      </c>
    </row>
    <row r="83" spans="1:11 16250:16250" s="23" customFormat="1" ht="23.25" customHeight="1">
      <c r="A83" s="103"/>
      <c r="B83" s="104"/>
      <c r="C83" s="100" t="s">
        <v>180</v>
      </c>
      <c r="D83" s="105"/>
      <c r="E83" s="105"/>
      <c r="F83" s="106"/>
      <c r="G83" s="106"/>
      <c r="H83" s="107">
        <f>H82</f>
        <v>10714000</v>
      </c>
    </row>
    <row r="84" spans="1:11 16250:16250" s="23" customFormat="1" ht="15.75" thickBot="1">
      <c r="A84" s="90"/>
      <c r="B84" s="91"/>
      <c r="C84" s="30"/>
      <c r="D84" s="92"/>
      <c r="E84" s="92"/>
      <c r="F84" s="93"/>
      <c r="G84" s="93"/>
      <c r="H84" s="94"/>
    </row>
    <row r="85" spans="1:11 16250:16250" s="23" customFormat="1" ht="15.75" thickBot="1">
      <c r="A85" s="65"/>
      <c r="B85" s="330"/>
      <c r="C85" s="331"/>
      <c r="D85" s="332"/>
      <c r="E85" s="66"/>
      <c r="F85" s="66"/>
      <c r="G85" s="67"/>
      <c r="H85" s="68"/>
    </row>
    <row r="86" spans="1:11 16250:16250" s="75" customFormat="1" ht="10.5" customHeight="1" thickBot="1">
      <c r="A86" s="69"/>
      <c r="B86" s="70"/>
      <c r="C86" s="70"/>
      <c r="D86" s="71"/>
      <c r="E86" s="72"/>
      <c r="F86" s="72"/>
      <c r="G86" s="73"/>
      <c r="H86" s="74"/>
    </row>
    <row r="87" spans="1:11 16250:16250" ht="18" customHeight="1" thickBot="1">
      <c r="A87" s="76"/>
      <c r="B87" s="317" t="s">
        <v>74</v>
      </c>
      <c r="C87" s="317"/>
      <c r="D87" s="317"/>
      <c r="E87" s="77"/>
      <c r="F87" s="77"/>
      <c r="G87" s="77"/>
      <c r="H87" s="68">
        <f>H36+H65+H69+H79+H83</f>
        <v>63873990</v>
      </c>
      <c r="K87" s="108"/>
    </row>
    <row r="88" spans="1:11 16250:16250" s="82" customFormat="1">
      <c r="A88" s="78"/>
      <c r="B88" s="78"/>
      <c r="C88" s="78"/>
      <c r="D88" s="78"/>
      <c r="E88" s="79"/>
      <c r="F88" s="80"/>
      <c r="G88" s="1"/>
      <c r="H88" s="81"/>
    </row>
    <row r="89" spans="1:11 16250:16250" s="82" customFormat="1">
      <c r="A89" s="83" t="s">
        <v>167</v>
      </c>
      <c r="D89" s="84" t="s">
        <v>168</v>
      </c>
      <c r="F89" s="85" t="s">
        <v>169</v>
      </c>
      <c r="G89" s="81"/>
    </row>
    <row r="90" spans="1:11 16250:16250" s="1" customFormat="1">
      <c r="A90" s="83"/>
      <c r="B90" s="82"/>
      <c r="C90" s="82"/>
      <c r="D90" s="84"/>
      <c r="E90" s="82"/>
      <c r="F90" s="85"/>
      <c r="G90" s="81"/>
      <c r="H90" s="82"/>
    </row>
    <row r="91" spans="1:11 16250:16250" s="1" customFormat="1">
      <c r="A91" s="83" t="s">
        <v>170</v>
      </c>
      <c r="B91" s="82"/>
      <c r="C91" s="82"/>
      <c r="D91" s="84" t="s">
        <v>168</v>
      </c>
      <c r="E91" s="82"/>
      <c r="F91" s="85" t="s">
        <v>171</v>
      </c>
      <c r="G91" s="81"/>
      <c r="H91" s="82"/>
    </row>
    <row r="92" spans="1:11 16250:16250" s="1" customFormat="1" ht="14.25">
      <c r="H92" s="81"/>
    </row>
    <row r="93" spans="1:11 16250:16250">
      <c r="A93" s="86"/>
      <c r="B93" s="1"/>
      <c r="C93" s="1"/>
      <c r="D93" s="1"/>
      <c r="E93" s="79"/>
      <c r="F93" s="80"/>
      <c r="G93" s="1"/>
      <c r="H93" s="81"/>
    </row>
    <row r="94" spans="1:11 16250:16250" s="1" customFormat="1" ht="14.25">
      <c r="H94" s="81"/>
    </row>
    <row r="95" spans="1:11 16250:16250" s="1" customFormat="1">
      <c r="A95" s="4"/>
      <c r="B95" s="4"/>
      <c r="C95" s="87"/>
      <c r="D95" s="4"/>
      <c r="E95" s="4"/>
      <c r="F95" s="4"/>
      <c r="G95" s="4"/>
      <c r="H95" s="4"/>
    </row>
    <row r="96" spans="1:11 16250:16250" s="79" customFormat="1">
      <c r="A96" s="1"/>
      <c r="B96" s="4"/>
      <c r="C96" s="87"/>
      <c r="D96" s="4"/>
      <c r="E96" s="4"/>
      <c r="F96" s="4"/>
      <c r="G96" s="4"/>
      <c r="H96" s="4"/>
      <c r="WZZ96" s="88"/>
    </row>
    <row r="97" spans="1:8" s="1" customFormat="1">
      <c r="A97" s="4"/>
      <c r="B97" s="4"/>
      <c r="C97" s="87"/>
      <c r="D97" s="4"/>
      <c r="E97" s="4"/>
      <c r="F97" s="4"/>
      <c r="G97" s="4"/>
      <c r="H97" s="4"/>
    </row>
    <row r="98" spans="1:8" s="1" customFormat="1">
      <c r="A98" s="4"/>
      <c r="B98" s="4"/>
      <c r="C98" s="87"/>
      <c r="D98" s="4"/>
      <c r="E98" s="4"/>
      <c r="F98" s="4"/>
      <c r="G98" s="4"/>
      <c r="H98" s="4"/>
    </row>
    <row r="99" spans="1:8" s="1" customFormat="1">
      <c r="A99" s="4"/>
      <c r="B99" s="4"/>
      <c r="C99" s="87"/>
      <c r="D99" s="4"/>
      <c r="E99" s="4"/>
      <c r="F99" s="4"/>
      <c r="G99" s="4"/>
      <c r="H99" s="4"/>
    </row>
    <row r="100" spans="1:8" s="1" customFormat="1">
      <c r="A100" s="4"/>
      <c r="B100" s="4"/>
      <c r="C100" s="87"/>
      <c r="D100" s="4"/>
      <c r="E100" s="4"/>
      <c r="F100" s="4"/>
      <c r="G100" s="4"/>
      <c r="H100" s="4"/>
    </row>
  </sheetData>
  <mergeCells count="27">
    <mergeCell ref="A12:A13"/>
    <mergeCell ref="B12:B13"/>
    <mergeCell ref="C12:C13"/>
    <mergeCell ref="A6:H6"/>
    <mergeCell ref="A7:H7"/>
    <mergeCell ref="A8:B8"/>
    <mergeCell ref="C8:H8"/>
    <mergeCell ref="A9:B9"/>
    <mergeCell ref="C9:H9"/>
    <mergeCell ref="C10:H10"/>
    <mergeCell ref="D11:D13"/>
    <mergeCell ref="E11:E13"/>
    <mergeCell ref="F11:F13"/>
    <mergeCell ref="G11:G13"/>
    <mergeCell ref="H11:H13"/>
    <mergeCell ref="B87:D87"/>
    <mergeCell ref="B15:E15"/>
    <mergeCell ref="C19:C20"/>
    <mergeCell ref="E19:E20"/>
    <mergeCell ref="C21:C23"/>
    <mergeCell ref="B36:D36"/>
    <mergeCell ref="B37:E37"/>
    <mergeCell ref="B85:D85"/>
    <mergeCell ref="C59:C60"/>
    <mergeCell ref="B65:D65"/>
    <mergeCell ref="B66:D66"/>
    <mergeCell ref="B69:D6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ZZ102"/>
  <sheetViews>
    <sheetView topLeftCell="A52" workbookViewId="0">
      <selection activeCell="E75" sqref="E75"/>
    </sheetView>
  </sheetViews>
  <sheetFormatPr defaultRowHeight="15"/>
  <cols>
    <col min="1" max="1" width="4.28515625" style="4" customWidth="1"/>
    <col min="2" max="2" width="11.7109375" style="4" customWidth="1"/>
    <col min="3" max="3" width="32.85546875" style="87" customWidth="1"/>
    <col min="4" max="4" width="10.28515625" style="4" customWidth="1"/>
    <col min="5" max="5" width="10.85546875" style="4" customWidth="1"/>
    <col min="6" max="6" width="10.42578125" style="4" customWidth="1"/>
    <col min="7" max="7" width="7" style="4" customWidth="1"/>
    <col min="8" max="8" width="11.85546875" style="4" customWidth="1"/>
    <col min="9" max="16384" width="9.140625" style="4"/>
  </cols>
  <sheetData>
    <row r="1" spans="1:8">
      <c r="A1" s="1"/>
      <c r="B1" s="2"/>
      <c r="C1" s="1"/>
      <c r="D1" s="1"/>
      <c r="E1" s="1"/>
      <c r="F1" s="1"/>
      <c r="G1" s="1"/>
      <c r="H1" s="3" t="s">
        <v>0</v>
      </c>
    </row>
    <row r="2" spans="1:8">
      <c r="A2" s="1"/>
      <c r="B2" s="2"/>
      <c r="C2" s="1"/>
      <c r="D2" s="1"/>
      <c r="E2" s="1"/>
      <c r="F2" s="1"/>
      <c r="G2" s="1"/>
      <c r="H2" s="3" t="s">
        <v>1</v>
      </c>
    </row>
    <row r="3" spans="1:8">
      <c r="A3" s="1"/>
      <c r="B3" s="2"/>
      <c r="C3" s="1"/>
      <c r="D3" s="1"/>
      <c r="E3" s="1"/>
      <c r="F3" s="1"/>
      <c r="G3" s="1"/>
      <c r="H3" s="3" t="s">
        <v>2</v>
      </c>
    </row>
    <row r="4" spans="1:8">
      <c r="A4" s="1"/>
      <c r="B4" s="2"/>
      <c r="C4" s="1"/>
      <c r="D4" s="1"/>
      <c r="E4" s="1"/>
      <c r="F4" s="1"/>
      <c r="G4" s="5"/>
      <c r="H4" s="6" t="s">
        <v>181</v>
      </c>
    </row>
    <row r="5" spans="1:8" s="1" customFormat="1" thickBot="1">
      <c r="H5" s="6"/>
    </row>
    <row r="6" spans="1:8" s="1" customFormat="1" ht="14.25">
      <c r="A6" s="341" t="s">
        <v>4</v>
      </c>
      <c r="B6" s="342"/>
      <c r="C6" s="342"/>
      <c r="D6" s="342"/>
      <c r="E6" s="342"/>
      <c r="F6" s="342"/>
      <c r="G6" s="342"/>
      <c r="H6" s="343"/>
    </row>
    <row r="7" spans="1:8" ht="15.75" thickBot="1">
      <c r="A7" s="344" t="s">
        <v>5</v>
      </c>
      <c r="B7" s="345"/>
      <c r="C7" s="345"/>
      <c r="D7" s="345"/>
      <c r="E7" s="345"/>
      <c r="F7" s="345"/>
      <c r="G7" s="345"/>
      <c r="H7" s="346"/>
    </row>
    <row r="8" spans="1:8">
      <c r="A8" s="347" t="s">
        <v>6</v>
      </c>
      <c r="B8" s="348"/>
      <c r="C8" s="349" t="s">
        <v>7</v>
      </c>
      <c r="D8" s="349"/>
      <c r="E8" s="349"/>
      <c r="F8" s="349"/>
      <c r="G8" s="349"/>
      <c r="H8" s="350"/>
    </row>
    <row r="9" spans="1:8" ht="29.25" customHeight="1">
      <c r="A9" s="351" t="s">
        <v>8</v>
      </c>
      <c r="B9" s="352"/>
      <c r="C9" s="353" t="s">
        <v>9</v>
      </c>
      <c r="D9" s="353"/>
      <c r="E9" s="353"/>
      <c r="F9" s="353"/>
      <c r="G9" s="353"/>
      <c r="H9" s="354"/>
    </row>
    <row r="10" spans="1:8" ht="29.25" customHeight="1">
      <c r="A10" s="111"/>
      <c r="B10" s="89"/>
      <c r="C10" s="355" t="s">
        <v>172</v>
      </c>
      <c r="D10" s="356"/>
      <c r="E10" s="356"/>
      <c r="F10" s="356"/>
      <c r="G10" s="356"/>
      <c r="H10" s="357"/>
    </row>
    <row r="11" spans="1:8">
      <c r="A11" s="8"/>
      <c r="B11" s="9"/>
      <c r="C11" s="10"/>
      <c r="D11" s="318" t="s">
        <v>10</v>
      </c>
      <c r="E11" s="318" t="s">
        <v>11</v>
      </c>
      <c r="F11" s="318" t="s">
        <v>12</v>
      </c>
      <c r="G11" s="318" t="s">
        <v>13</v>
      </c>
      <c r="H11" s="358" t="s">
        <v>14</v>
      </c>
    </row>
    <row r="12" spans="1:8">
      <c r="A12" s="337" t="s">
        <v>15</v>
      </c>
      <c r="B12" s="338" t="s">
        <v>16</v>
      </c>
      <c r="C12" s="339" t="s">
        <v>17</v>
      </c>
      <c r="D12" s="318"/>
      <c r="E12" s="318"/>
      <c r="F12" s="318"/>
      <c r="G12" s="318"/>
      <c r="H12" s="358"/>
    </row>
    <row r="13" spans="1:8" ht="42.75" customHeight="1">
      <c r="A13" s="337"/>
      <c r="B13" s="338"/>
      <c r="C13" s="340"/>
      <c r="D13" s="318"/>
      <c r="E13" s="318"/>
      <c r="F13" s="318"/>
      <c r="G13" s="339"/>
      <c r="H13" s="358"/>
    </row>
    <row r="14" spans="1:8">
      <c r="A14" s="109"/>
      <c r="B14" s="110"/>
      <c r="C14" s="112" t="s">
        <v>18</v>
      </c>
      <c r="D14" s="112"/>
      <c r="E14" s="112"/>
      <c r="F14" s="112"/>
      <c r="G14" s="14"/>
      <c r="H14" s="15"/>
    </row>
    <row r="15" spans="1:8">
      <c r="A15" s="109"/>
      <c r="B15" s="318" t="s">
        <v>19</v>
      </c>
      <c r="C15" s="318"/>
      <c r="D15" s="318"/>
      <c r="E15" s="318"/>
      <c r="F15" s="112"/>
      <c r="G15" s="14"/>
      <c r="H15" s="113"/>
    </row>
    <row r="16" spans="1:8" s="23" customFormat="1">
      <c r="A16" s="17" t="s">
        <v>20</v>
      </c>
      <c r="B16" s="18" t="s">
        <v>21</v>
      </c>
      <c r="C16" s="19" t="s">
        <v>22</v>
      </c>
      <c r="D16" s="18"/>
      <c r="E16" s="18" t="s">
        <v>23</v>
      </c>
      <c r="F16" s="20">
        <v>2000</v>
      </c>
      <c r="G16" s="21">
        <v>630</v>
      </c>
      <c r="H16" s="22">
        <f>F16*G16</f>
        <v>1260000</v>
      </c>
    </row>
    <row r="17" spans="1:8" s="23" customFormat="1">
      <c r="A17" s="17" t="s">
        <v>24</v>
      </c>
      <c r="B17" s="18" t="s">
        <v>25</v>
      </c>
      <c r="C17" s="19" t="s">
        <v>26</v>
      </c>
      <c r="D17" s="18"/>
      <c r="E17" s="24" t="s">
        <v>27</v>
      </c>
      <c r="F17" s="20">
        <v>70</v>
      </c>
      <c r="G17" s="25">
        <v>648</v>
      </c>
      <c r="H17" s="26">
        <f t="shared" ref="H17:H35" si="0">F17*G17</f>
        <v>45360</v>
      </c>
    </row>
    <row r="18" spans="1:8" s="23" customFormat="1">
      <c r="A18" s="17" t="s">
        <v>28</v>
      </c>
      <c r="B18" s="18" t="s">
        <v>29</v>
      </c>
      <c r="C18" s="19" t="s">
        <v>30</v>
      </c>
      <c r="D18" s="18"/>
      <c r="E18" s="24" t="s">
        <v>27</v>
      </c>
      <c r="F18" s="20">
        <v>430</v>
      </c>
      <c r="G18" s="25">
        <v>100</v>
      </c>
      <c r="H18" s="26">
        <f t="shared" si="0"/>
        <v>43000</v>
      </c>
    </row>
    <row r="19" spans="1:8" s="23" customFormat="1">
      <c r="A19" s="17" t="s">
        <v>31</v>
      </c>
      <c r="B19" s="18" t="s">
        <v>32</v>
      </c>
      <c r="C19" s="319" t="s">
        <v>33</v>
      </c>
      <c r="D19" s="18"/>
      <c r="E19" s="321" t="s">
        <v>23</v>
      </c>
      <c r="F19" s="20">
        <v>100</v>
      </c>
      <c r="G19" s="25">
        <v>45</v>
      </c>
      <c r="H19" s="26">
        <f t="shared" si="0"/>
        <v>4500</v>
      </c>
    </row>
    <row r="20" spans="1:8" s="23" customFormat="1">
      <c r="A20" s="17" t="s">
        <v>34</v>
      </c>
      <c r="B20" s="27">
        <v>39263420</v>
      </c>
      <c r="C20" s="320"/>
      <c r="D20" s="18"/>
      <c r="E20" s="322"/>
      <c r="F20" s="20">
        <v>300</v>
      </c>
      <c r="G20" s="25">
        <v>30</v>
      </c>
      <c r="H20" s="26">
        <f t="shared" si="0"/>
        <v>9000</v>
      </c>
    </row>
    <row r="21" spans="1:8" s="23" customFormat="1">
      <c r="A21" s="17" t="s">
        <v>35</v>
      </c>
      <c r="B21" s="28">
        <v>39263510</v>
      </c>
      <c r="C21" s="319" t="s">
        <v>36</v>
      </c>
      <c r="D21" s="18"/>
      <c r="E21" s="29" t="s">
        <v>23</v>
      </c>
      <c r="F21" s="20">
        <v>200</v>
      </c>
      <c r="G21" s="25">
        <v>20</v>
      </c>
      <c r="H21" s="26">
        <f t="shared" si="0"/>
        <v>4000</v>
      </c>
    </row>
    <row r="22" spans="1:8" s="23" customFormat="1">
      <c r="A22" s="17" t="s">
        <v>37</v>
      </c>
      <c r="B22" s="28">
        <v>39263520</v>
      </c>
      <c r="C22" s="323"/>
      <c r="D22" s="18"/>
      <c r="E22" s="29" t="s">
        <v>23</v>
      </c>
      <c r="F22" s="20">
        <v>320</v>
      </c>
      <c r="G22" s="25">
        <v>15</v>
      </c>
      <c r="H22" s="26">
        <f t="shared" si="0"/>
        <v>4800</v>
      </c>
    </row>
    <row r="23" spans="1:8" s="23" customFormat="1">
      <c r="A23" s="17" t="s">
        <v>38</v>
      </c>
      <c r="B23" s="28">
        <v>39263530</v>
      </c>
      <c r="C23" s="320"/>
      <c r="D23" s="18"/>
      <c r="E23" s="29" t="s">
        <v>23</v>
      </c>
      <c r="F23" s="20">
        <v>400</v>
      </c>
      <c r="G23" s="25">
        <v>10</v>
      </c>
      <c r="H23" s="26">
        <f t="shared" si="0"/>
        <v>4000</v>
      </c>
    </row>
    <row r="24" spans="1:8" s="23" customFormat="1">
      <c r="A24" s="17" t="s">
        <v>39</v>
      </c>
      <c r="B24" s="18" t="s">
        <v>40</v>
      </c>
      <c r="C24" s="19" t="s">
        <v>41</v>
      </c>
      <c r="D24" s="18"/>
      <c r="E24" s="24" t="s">
        <v>27</v>
      </c>
      <c r="F24" s="20">
        <v>60</v>
      </c>
      <c r="G24" s="25">
        <v>680</v>
      </c>
      <c r="H24" s="26">
        <f t="shared" si="0"/>
        <v>40800</v>
      </c>
    </row>
    <row r="25" spans="1:8" s="23" customFormat="1">
      <c r="A25" s="17" t="s">
        <v>42</v>
      </c>
      <c r="B25" s="18" t="s">
        <v>43</v>
      </c>
      <c r="C25" s="19" t="s">
        <v>44</v>
      </c>
      <c r="D25" s="18"/>
      <c r="E25" s="24" t="s">
        <v>23</v>
      </c>
      <c r="F25" s="20">
        <v>980</v>
      </c>
      <c r="G25" s="25">
        <v>90</v>
      </c>
      <c r="H25" s="26">
        <f>F25*G25</f>
        <v>88200</v>
      </c>
    </row>
    <row r="26" spans="1:8" s="23" customFormat="1">
      <c r="A26" s="17" t="s">
        <v>45</v>
      </c>
      <c r="B26" s="18" t="s">
        <v>46</v>
      </c>
      <c r="C26" s="19" t="s">
        <v>47</v>
      </c>
      <c r="D26" s="18"/>
      <c r="E26" s="24" t="s">
        <v>27</v>
      </c>
      <c r="F26" s="20">
        <v>850</v>
      </c>
      <c r="G26" s="25">
        <v>30</v>
      </c>
      <c r="H26" s="26">
        <f>F26*G26</f>
        <v>25500</v>
      </c>
    </row>
    <row r="27" spans="1:8" s="23" customFormat="1">
      <c r="A27" s="17" t="s">
        <v>48</v>
      </c>
      <c r="B27" s="18" t="s">
        <v>49</v>
      </c>
      <c r="C27" s="19" t="s">
        <v>50</v>
      </c>
      <c r="D27" s="18"/>
      <c r="E27" s="24" t="s">
        <v>27</v>
      </c>
      <c r="F27" s="20">
        <v>180</v>
      </c>
      <c r="G27" s="25">
        <v>100</v>
      </c>
      <c r="H27" s="26">
        <f>F27*G27</f>
        <v>18000</v>
      </c>
    </row>
    <row r="28" spans="1:8" s="23" customFormat="1">
      <c r="A28" s="17" t="s">
        <v>51</v>
      </c>
      <c r="B28" s="31" t="s">
        <v>52</v>
      </c>
      <c r="C28" s="19" t="s">
        <v>53</v>
      </c>
      <c r="D28" s="18"/>
      <c r="E28" s="24" t="s">
        <v>27</v>
      </c>
      <c r="F28" s="20">
        <v>500</v>
      </c>
      <c r="G28" s="25">
        <v>80</v>
      </c>
      <c r="H28" s="26">
        <f t="shared" si="0"/>
        <v>40000</v>
      </c>
    </row>
    <row r="29" spans="1:8" s="23" customFormat="1" ht="30">
      <c r="A29" s="17" t="s">
        <v>54</v>
      </c>
      <c r="B29" s="18" t="s">
        <v>55</v>
      </c>
      <c r="C29" s="19" t="s">
        <v>56</v>
      </c>
      <c r="D29" s="18"/>
      <c r="E29" s="24" t="s">
        <v>23</v>
      </c>
      <c r="F29" s="20">
        <v>90</v>
      </c>
      <c r="G29" s="25">
        <v>60</v>
      </c>
      <c r="H29" s="26">
        <f t="shared" si="0"/>
        <v>5400</v>
      </c>
    </row>
    <row r="30" spans="1:8" s="23" customFormat="1">
      <c r="A30" s="17" t="s">
        <v>57</v>
      </c>
      <c r="B30" s="18" t="s">
        <v>58</v>
      </c>
      <c r="C30" s="19" t="s">
        <v>59</v>
      </c>
      <c r="D30" s="18"/>
      <c r="E30" s="24" t="s">
        <v>27</v>
      </c>
      <c r="F30" s="20">
        <v>250</v>
      </c>
      <c r="G30" s="25">
        <v>30</v>
      </c>
      <c r="H30" s="26">
        <f t="shared" si="0"/>
        <v>7500</v>
      </c>
    </row>
    <row r="31" spans="1:8" s="23" customFormat="1">
      <c r="A31" s="17" t="s">
        <v>60</v>
      </c>
      <c r="B31" s="18" t="s">
        <v>61</v>
      </c>
      <c r="C31" s="19" t="s">
        <v>62</v>
      </c>
      <c r="D31" s="18"/>
      <c r="E31" s="24" t="s">
        <v>27</v>
      </c>
      <c r="F31" s="20">
        <v>30</v>
      </c>
      <c r="G31" s="25">
        <v>100</v>
      </c>
      <c r="H31" s="26">
        <f>F31*G31</f>
        <v>3000</v>
      </c>
    </row>
    <row r="32" spans="1:8" s="23" customFormat="1">
      <c r="A32" s="17" t="s">
        <v>63</v>
      </c>
      <c r="B32" s="18" t="s">
        <v>64</v>
      </c>
      <c r="C32" s="19" t="s">
        <v>62</v>
      </c>
      <c r="D32" s="18"/>
      <c r="E32" s="24" t="s">
        <v>27</v>
      </c>
      <c r="F32" s="20">
        <v>15</v>
      </c>
      <c r="G32" s="25">
        <v>156</v>
      </c>
      <c r="H32" s="26">
        <f>F32*G32</f>
        <v>2340</v>
      </c>
    </row>
    <row r="33" spans="1:8" s="23" customFormat="1">
      <c r="A33" s="17" t="s">
        <v>65</v>
      </c>
      <c r="B33" s="31" t="s">
        <v>66</v>
      </c>
      <c r="C33" s="19" t="s">
        <v>67</v>
      </c>
      <c r="D33" s="18"/>
      <c r="E33" s="28" t="s">
        <v>27</v>
      </c>
      <c r="F33" s="20">
        <v>600</v>
      </c>
      <c r="G33" s="21">
        <v>18</v>
      </c>
      <c r="H33" s="22">
        <f>F33*G33</f>
        <v>10800</v>
      </c>
    </row>
    <row r="34" spans="1:8" s="23" customFormat="1">
      <c r="A34" s="17" t="s">
        <v>68</v>
      </c>
      <c r="B34" s="18" t="s">
        <v>69</v>
      </c>
      <c r="C34" s="19" t="s">
        <v>70</v>
      </c>
      <c r="D34" s="18"/>
      <c r="E34" s="24" t="s">
        <v>27</v>
      </c>
      <c r="F34" s="20">
        <v>2000</v>
      </c>
      <c r="G34" s="25">
        <v>5</v>
      </c>
      <c r="H34" s="26">
        <f t="shared" si="0"/>
        <v>10000</v>
      </c>
    </row>
    <row r="35" spans="1:8" s="23" customFormat="1">
      <c r="A35" s="17" t="s">
        <v>71</v>
      </c>
      <c r="B35" s="18" t="s">
        <v>72</v>
      </c>
      <c r="C35" s="19" t="s">
        <v>73</v>
      </c>
      <c r="D35" s="18"/>
      <c r="E35" s="24" t="s">
        <v>27</v>
      </c>
      <c r="F35" s="20">
        <v>1400</v>
      </c>
      <c r="G35" s="25">
        <v>17</v>
      </c>
      <c r="H35" s="26">
        <f t="shared" si="0"/>
        <v>23800</v>
      </c>
    </row>
    <row r="36" spans="1:8" s="23" customFormat="1">
      <c r="A36" s="32"/>
      <c r="B36" s="324" t="s">
        <v>74</v>
      </c>
      <c r="C36" s="325"/>
      <c r="D36" s="326"/>
      <c r="E36" s="33"/>
      <c r="F36" s="34"/>
      <c r="G36" s="35"/>
      <c r="H36" s="36">
        <f>SUM(H16:H35)</f>
        <v>1650000</v>
      </c>
    </row>
    <row r="37" spans="1:8" s="23" customFormat="1">
      <c r="A37" s="17"/>
      <c r="B37" s="327" t="s">
        <v>75</v>
      </c>
      <c r="C37" s="328"/>
      <c r="D37" s="328"/>
      <c r="E37" s="329"/>
      <c r="F37" s="37"/>
      <c r="G37" s="38"/>
      <c r="H37" s="39"/>
    </row>
    <row r="38" spans="1:8" s="23" customFormat="1">
      <c r="A38" s="40">
        <v>1</v>
      </c>
      <c r="B38" s="18" t="s">
        <v>76</v>
      </c>
      <c r="C38" s="41" t="s">
        <v>77</v>
      </c>
      <c r="D38" s="18"/>
      <c r="E38" s="18" t="s">
        <v>78</v>
      </c>
      <c r="F38" s="21">
        <v>800</v>
      </c>
      <c r="G38" s="20">
        <v>10</v>
      </c>
      <c r="H38" s="22">
        <f t="shared" ref="H38:H64" si="1">F38*G38</f>
        <v>8000</v>
      </c>
    </row>
    <row r="39" spans="1:8" s="23" customFormat="1">
      <c r="A39" s="40">
        <v>2</v>
      </c>
      <c r="B39" s="31" t="s">
        <v>79</v>
      </c>
      <c r="C39" s="42" t="s">
        <v>80</v>
      </c>
      <c r="D39" s="18"/>
      <c r="E39" s="43" t="s">
        <v>27</v>
      </c>
      <c r="F39" s="44">
        <v>250</v>
      </c>
      <c r="G39" s="20">
        <v>36</v>
      </c>
      <c r="H39" s="22">
        <f t="shared" si="1"/>
        <v>9000</v>
      </c>
    </row>
    <row r="40" spans="1:8" s="23" customFormat="1">
      <c r="A40" s="40">
        <v>3</v>
      </c>
      <c r="B40" s="45" t="s">
        <v>81</v>
      </c>
      <c r="C40" s="46" t="s">
        <v>82</v>
      </c>
      <c r="D40" s="18"/>
      <c r="E40" s="19" t="s">
        <v>27</v>
      </c>
      <c r="F40" s="28">
        <v>500</v>
      </c>
      <c r="G40" s="20">
        <v>100</v>
      </c>
      <c r="H40" s="22">
        <f t="shared" si="1"/>
        <v>50000</v>
      </c>
    </row>
    <row r="41" spans="1:8" s="23" customFormat="1">
      <c r="A41" s="40">
        <v>4</v>
      </c>
      <c r="B41" s="18" t="s">
        <v>83</v>
      </c>
      <c r="C41" s="41" t="s">
        <v>84</v>
      </c>
      <c r="D41" s="18"/>
      <c r="E41" s="18" t="s">
        <v>78</v>
      </c>
      <c r="F41" s="21">
        <v>1600</v>
      </c>
      <c r="G41" s="20">
        <v>19</v>
      </c>
      <c r="H41" s="22">
        <f t="shared" si="1"/>
        <v>30400</v>
      </c>
    </row>
    <row r="42" spans="1:8" s="23" customFormat="1">
      <c r="A42" s="40">
        <v>5</v>
      </c>
      <c r="B42" s="18" t="s">
        <v>85</v>
      </c>
      <c r="C42" s="41" t="s">
        <v>86</v>
      </c>
      <c r="D42" s="18"/>
      <c r="E42" s="18" t="s">
        <v>27</v>
      </c>
      <c r="F42" s="21">
        <v>3000</v>
      </c>
      <c r="G42" s="20">
        <v>5</v>
      </c>
      <c r="H42" s="22">
        <f t="shared" si="1"/>
        <v>15000</v>
      </c>
    </row>
    <row r="43" spans="1:8" s="23" customFormat="1">
      <c r="A43" s="40">
        <v>6</v>
      </c>
      <c r="B43" s="18" t="s">
        <v>87</v>
      </c>
      <c r="C43" s="41" t="s">
        <v>88</v>
      </c>
      <c r="D43" s="18"/>
      <c r="E43" s="18" t="s">
        <v>27</v>
      </c>
      <c r="F43" s="21">
        <v>1300</v>
      </c>
      <c r="G43" s="20">
        <v>80</v>
      </c>
      <c r="H43" s="22">
        <f t="shared" si="1"/>
        <v>104000</v>
      </c>
    </row>
    <row r="44" spans="1:8" s="23" customFormat="1">
      <c r="A44" s="40">
        <v>7</v>
      </c>
      <c r="B44" s="18" t="s">
        <v>89</v>
      </c>
      <c r="C44" s="42" t="s">
        <v>90</v>
      </c>
      <c r="D44" s="18"/>
      <c r="E44" s="31" t="s">
        <v>27</v>
      </c>
      <c r="F44" s="31">
        <v>100</v>
      </c>
      <c r="G44" s="20">
        <v>450</v>
      </c>
      <c r="H44" s="22">
        <f t="shared" si="1"/>
        <v>45000</v>
      </c>
    </row>
    <row r="45" spans="1:8" s="23" customFormat="1" ht="24" customHeight="1">
      <c r="A45" s="40">
        <v>8</v>
      </c>
      <c r="B45" s="18" t="s">
        <v>91</v>
      </c>
      <c r="C45" s="41" t="s">
        <v>92</v>
      </c>
      <c r="D45" s="18"/>
      <c r="E45" s="18" t="s">
        <v>27</v>
      </c>
      <c r="F45" s="21">
        <v>800</v>
      </c>
      <c r="G45" s="20">
        <v>45</v>
      </c>
      <c r="H45" s="22">
        <f t="shared" si="1"/>
        <v>36000</v>
      </c>
    </row>
    <row r="46" spans="1:8" s="23" customFormat="1" ht="24" customHeight="1">
      <c r="A46" s="40">
        <v>9</v>
      </c>
      <c r="B46" s="18" t="s">
        <v>93</v>
      </c>
      <c r="C46" s="41" t="s">
        <v>92</v>
      </c>
      <c r="D46" s="18"/>
      <c r="E46" s="18" t="s">
        <v>27</v>
      </c>
      <c r="F46" s="21">
        <v>2400</v>
      </c>
      <c r="G46" s="20">
        <v>15</v>
      </c>
      <c r="H46" s="22">
        <f t="shared" si="1"/>
        <v>36000</v>
      </c>
    </row>
    <row r="47" spans="1:8" s="23" customFormat="1" ht="30">
      <c r="A47" s="40">
        <v>10</v>
      </c>
      <c r="B47" s="18" t="s">
        <v>94</v>
      </c>
      <c r="C47" s="41" t="s">
        <v>95</v>
      </c>
      <c r="D47" s="18"/>
      <c r="E47" s="18" t="s">
        <v>27</v>
      </c>
      <c r="F47" s="21">
        <v>2500</v>
      </c>
      <c r="G47" s="20">
        <v>9</v>
      </c>
      <c r="H47" s="22">
        <f t="shared" si="1"/>
        <v>22500</v>
      </c>
    </row>
    <row r="48" spans="1:8" s="23" customFormat="1">
      <c r="A48" s="40">
        <v>11</v>
      </c>
      <c r="B48" s="18" t="s">
        <v>96</v>
      </c>
      <c r="C48" s="41" t="s">
        <v>97</v>
      </c>
      <c r="D48" s="18"/>
      <c r="E48" s="18" t="s">
        <v>27</v>
      </c>
      <c r="F48" s="21">
        <v>2000</v>
      </c>
      <c r="G48" s="20">
        <v>6</v>
      </c>
      <c r="H48" s="22">
        <f t="shared" si="1"/>
        <v>12000</v>
      </c>
    </row>
    <row r="49" spans="1:8" s="23" customFormat="1">
      <c r="A49" s="40">
        <v>12</v>
      </c>
      <c r="B49" s="18" t="s">
        <v>98</v>
      </c>
      <c r="C49" s="42" t="s">
        <v>99</v>
      </c>
      <c r="D49" s="18"/>
      <c r="E49" s="31" t="s">
        <v>27</v>
      </c>
      <c r="F49" s="21">
        <v>500</v>
      </c>
      <c r="G49" s="20">
        <v>10</v>
      </c>
      <c r="H49" s="22">
        <f t="shared" si="1"/>
        <v>5000</v>
      </c>
    </row>
    <row r="50" spans="1:8" s="23" customFormat="1">
      <c r="A50" s="40">
        <v>13</v>
      </c>
      <c r="B50" s="18" t="s">
        <v>100</v>
      </c>
      <c r="C50" s="41" t="s">
        <v>101</v>
      </c>
      <c r="D50" s="18"/>
      <c r="E50" s="18" t="s">
        <v>27</v>
      </c>
      <c r="F50" s="21">
        <v>100</v>
      </c>
      <c r="G50" s="20">
        <v>201</v>
      </c>
      <c r="H50" s="22">
        <f t="shared" si="1"/>
        <v>20100</v>
      </c>
    </row>
    <row r="51" spans="1:8" s="23" customFormat="1">
      <c r="A51" s="40">
        <v>14</v>
      </c>
      <c r="B51" s="28">
        <v>39224331</v>
      </c>
      <c r="C51" s="19" t="s">
        <v>102</v>
      </c>
      <c r="D51" s="18"/>
      <c r="E51" s="18" t="s">
        <v>27</v>
      </c>
      <c r="F51" s="21">
        <v>500</v>
      </c>
      <c r="G51" s="20">
        <v>18</v>
      </c>
      <c r="H51" s="22">
        <f t="shared" si="1"/>
        <v>9000</v>
      </c>
    </row>
    <row r="52" spans="1:8" s="23" customFormat="1">
      <c r="A52" s="40">
        <v>15</v>
      </c>
      <c r="B52" s="28">
        <v>39831240</v>
      </c>
      <c r="C52" s="19" t="s">
        <v>103</v>
      </c>
      <c r="D52" s="18"/>
      <c r="E52" s="18" t="s">
        <v>27</v>
      </c>
      <c r="F52" s="21">
        <v>350</v>
      </c>
      <c r="G52" s="20">
        <v>36</v>
      </c>
      <c r="H52" s="22">
        <f t="shared" si="1"/>
        <v>12600</v>
      </c>
    </row>
    <row r="53" spans="1:8" s="23" customFormat="1">
      <c r="A53" s="40">
        <v>16</v>
      </c>
      <c r="B53" s="18" t="s">
        <v>104</v>
      </c>
      <c r="C53" s="42" t="s">
        <v>105</v>
      </c>
      <c r="D53" s="18"/>
      <c r="E53" s="31" t="s">
        <v>27</v>
      </c>
      <c r="F53" s="31" t="s">
        <v>106</v>
      </c>
      <c r="G53" s="20">
        <v>72</v>
      </c>
      <c r="H53" s="22">
        <f t="shared" si="1"/>
        <v>28800</v>
      </c>
    </row>
    <row r="54" spans="1:8" s="23" customFormat="1">
      <c r="A54" s="40">
        <v>17</v>
      </c>
      <c r="B54" s="18" t="s">
        <v>107</v>
      </c>
      <c r="C54" s="42" t="s">
        <v>108</v>
      </c>
      <c r="D54" s="18"/>
      <c r="E54" s="31" t="s">
        <v>27</v>
      </c>
      <c r="F54" s="31" t="s">
        <v>109</v>
      </c>
      <c r="G54" s="20">
        <v>72</v>
      </c>
      <c r="H54" s="22">
        <f t="shared" si="1"/>
        <v>30240</v>
      </c>
    </row>
    <row r="55" spans="1:8" s="23" customFormat="1">
      <c r="A55" s="40">
        <v>18</v>
      </c>
      <c r="B55" s="18" t="s">
        <v>110</v>
      </c>
      <c r="C55" s="42" t="s">
        <v>111</v>
      </c>
      <c r="D55" s="18"/>
      <c r="E55" s="31" t="s">
        <v>27</v>
      </c>
      <c r="F55" s="31" t="s">
        <v>112</v>
      </c>
      <c r="G55" s="20">
        <v>72</v>
      </c>
      <c r="H55" s="22">
        <f t="shared" si="1"/>
        <v>72000</v>
      </c>
    </row>
    <row r="56" spans="1:8" s="47" customFormat="1">
      <c r="A56" s="40">
        <v>19</v>
      </c>
      <c r="B56" s="18" t="s">
        <v>113</v>
      </c>
      <c r="C56" s="42" t="s">
        <v>114</v>
      </c>
      <c r="D56" s="18"/>
      <c r="E56" s="31" t="s">
        <v>27</v>
      </c>
      <c r="F56" s="31">
        <v>300</v>
      </c>
      <c r="G56" s="20">
        <v>72</v>
      </c>
      <c r="H56" s="22">
        <f t="shared" si="1"/>
        <v>21600</v>
      </c>
    </row>
    <row r="57" spans="1:8" s="23" customFormat="1" ht="30">
      <c r="A57" s="40">
        <v>20</v>
      </c>
      <c r="B57" s="18" t="s">
        <v>115</v>
      </c>
      <c r="C57" s="42" t="s">
        <v>116</v>
      </c>
      <c r="D57" s="18"/>
      <c r="E57" s="31" t="s">
        <v>27</v>
      </c>
      <c r="F57" s="31" t="s">
        <v>117</v>
      </c>
      <c r="G57" s="20">
        <v>45</v>
      </c>
      <c r="H57" s="22">
        <f t="shared" si="1"/>
        <v>22500</v>
      </c>
    </row>
    <row r="58" spans="1:8" s="23" customFormat="1">
      <c r="A58" s="40">
        <v>21</v>
      </c>
      <c r="B58" s="18" t="s">
        <v>118</v>
      </c>
      <c r="C58" s="42" t="s">
        <v>119</v>
      </c>
      <c r="D58" s="18"/>
      <c r="E58" s="31" t="s">
        <v>120</v>
      </c>
      <c r="F58" s="31" t="s">
        <v>121</v>
      </c>
      <c r="G58" s="20">
        <v>25</v>
      </c>
      <c r="H58" s="22">
        <f t="shared" si="1"/>
        <v>72500</v>
      </c>
    </row>
    <row r="59" spans="1:8" s="23" customFormat="1">
      <c r="A59" s="40">
        <v>22</v>
      </c>
      <c r="B59" s="18" t="s">
        <v>122</v>
      </c>
      <c r="C59" s="319" t="s">
        <v>123</v>
      </c>
      <c r="D59" s="18"/>
      <c r="E59" s="31" t="s">
        <v>120</v>
      </c>
      <c r="F59" s="31" t="s">
        <v>124</v>
      </c>
      <c r="G59" s="20">
        <v>20</v>
      </c>
      <c r="H59" s="22">
        <f t="shared" si="1"/>
        <v>50000</v>
      </c>
    </row>
    <row r="60" spans="1:8" s="23" customFormat="1">
      <c r="A60" s="40">
        <v>23</v>
      </c>
      <c r="B60" s="18" t="s">
        <v>125</v>
      </c>
      <c r="C60" s="320"/>
      <c r="D60" s="18"/>
      <c r="E60" s="31" t="s">
        <v>120</v>
      </c>
      <c r="F60" s="31" t="s">
        <v>126</v>
      </c>
      <c r="G60" s="20">
        <v>20</v>
      </c>
      <c r="H60" s="22">
        <f t="shared" si="1"/>
        <v>30000</v>
      </c>
    </row>
    <row r="61" spans="1:8" s="23" customFormat="1">
      <c r="A61" s="40">
        <v>24</v>
      </c>
      <c r="B61" s="18" t="s">
        <v>127</v>
      </c>
      <c r="C61" s="42" t="s">
        <v>128</v>
      </c>
      <c r="D61" s="18"/>
      <c r="E61" s="31" t="s">
        <v>23</v>
      </c>
      <c r="F61" s="31" t="s">
        <v>129</v>
      </c>
      <c r="G61" s="20">
        <v>15</v>
      </c>
      <c r="H61" s="22">
        <f t="shared" si="1"/>
        <v>12750</v>
      </c>
    </row>
    <row r="62" spans="1:8" s="23" customFormat="1">
      <c r="A62" s="40">
        <v>25</v>
      </c>
      <c r="B62" s="18" t="s">
        <v>130</v>
      </c>
      <c r="C62" s="42" t="s">
        <v>131</v>
      </c>
      <c r="D62" s="31"/>
      <c r="E62" s="31" t="s">
        <v>23</v>
      </c>
      <c r="F62" s="31" t="s">
        <v>124</v>
      </c>
      <c r="G62" s="20">
        <v>60</v>
      </c>
      <c r="H62" s="22">
        <f t="shared" si="1"/>
        <v>150000</v>
      </c>
    </row>
    <row r="63" spans="1:8" s="23" customFormat="1">
      <c r="A63" s="40">
        <v>26</v>
      </c>
      <c r="B63" s="18" t="s">
        <v>132</v>
      </c>
      <c r="C63" s="42" t="s">
        <v>133</v>
      </c>
      <c r="D63" s="18"/>
      <c r="E63" s="31" t="s">
        <v>134</v>
      </c>
      <c r="F63" s="31" t="s">
        <v>135</v>
      </c>
      <c r="G63" s="20">
        <v>500</v>
      </c>
      <c r="H63" s="22">
        <f t="shared" si="1"/>
        <v>75000</v>
      </c>
    </row>
    <row r="64" spans="1:8" s="23" customFormat="1">
      <c r="A64" s="40">
        <v>27</v>
      </c>
      <c r="B64" s="18" t="s">
        <v>136</v>
      </c>
      <c r="C64" s="42" t="s">
        <v>137</v>
      </c>
      <c r="D64" s="18"/>
      <c r="E64" s="31" t="s">
        <v>134</v>
      </c>
      <c r="F64" s="31" t="s">
        <v>138</v>
      </c>
      <c r="G64" s="20">
        <v>350</v>
      </c>
      <c r="H64" s="22">
        <f t="shared" si="1"/>
        <v>70000</v>
      </c>
    </row>
    <row r="65" spans="1:9" s="121" customFormat="1">
      <c r="A65" s="115"/>
      <c r="B65" s="365" t="s">
        <v>74</v>
      </c>
      <c r="C65" s="365"/>
      <c r="D65" s="365"/>
      <c r="E65" s="122"/>
      <c r="F65" s="122"/>
      <c r="G65" s="123"/>
      <c r="H65" s="124">
        <f>SUM(H38:H64)</f>
        <v>1049990</v>
      </c>
    </row>
    <row r="66" spans="1:9" s="23" customFormat="1">
      <c r="A66" s="17"/>
      <c r="B66" s="334" t="s">
        <v>139</v>
      </c>
      <c r="C66" s="335"/>
      <c r="D66" s="336"/>
      <c r="E66" s="28"/>
      <c r="F66" s="52"/>
      <c r="G66" s="20"/>
      <c r="H66" s="53"/>
    </row>
    <row r="67" spans="1:9" s="47" customFormat="1">
      <c r="A67" s="54">
        <v>1</v>
      </c>
      <c r="B67" s="31" t="s">
        <v>140</v>
      </c>
      <c r="C67" s="43" t="s">
        <v>141</v>
      </c>
      <c r="D67" s="44" t="s">
        <v>142</v>
      </c>
      <c r="E67" s="44" t="s">
        <v>78</v>
      </c>
      <c r="F67" s="44">
        <v>400</v>
      </c>
      <c r="G67" s="31" t="s">
        <v>143</v>
      </c>
      <c r="H67" s="55">
        <f t="shared" ref="H67:H78" si="2">F67*G67</f>
        <v>1200000</v>
      </c>
    </row>
    <row r="68" spans="1:9" s="47" customFormat="1">
      <c r="A68" s="54">
        <v>2</v>
      </c>
      <c r="B68" s="56" t="s">
        <v>144</v>
      </c>
      <c r="C68" s="43" t="s">
        <v>145</v>
      </c>
      <c r="D68" s="44" t="s">
        <v>142</v>
      </c>
      <c r="E68" s="44" t="s">
        <v>146</v>
      </c>
      <c r="F68" s="44">
        <v>190</v>
      </c>
      <c r="G68" s="31" t="s">
        <v>147</v>
      </c>
      <c r="H68" s="55">
        <f t="shared" si="2"/>
        <v>3990000</v>
      </c>
    </row>
    <row r="69" spans="1:9" s="47" customFormat="1">
      <c r="A69" s="125"/>
      <c r="B69" s="359" t="s">
        <v>74</v>
      </c>
      <c r="C69" s="360"/>
      <c r="D69" s="361"/>
      <c r="E69" s="126"/>
      <c r="F69" s="127"/>
      <c r="G69" s="128"/>
      <c r="H69" s="129">
        <f>H67+H68</f>
        <v>5190000</v>
      </c>
    </row>
    <row r="70" spans="1:9" s="23" customFormat="1">
      <c r="A70" s="40"/>
      <c r="B70" s="57"/>
      <c r="C70" s="112" t="s">
        <v>148</v>
      </c>
      <c r="D70" s="58"/>
      <c r="E70" s="58"/>
      <c r="F70" s="58"/>
      <c r="G70" s="57"/>
      <c r="H70" s="59"/>
    </row>
    <row r="71" spans="1:9" s="23" customFormat="1" ht="30">
      <c r="A71" s="40">
        <v>1</v>
      </c>
      <c r="B71" s="60"/>
      <c r="C71" s="61" t="s">
        <v>174</v>
      </c>
      <c r="D71" s="31" t="s">
        <v>149</v>
      </c>
      <c r="E71" s="44" t="s">
        <v>150</v>
      </c>
      <c r="F71" s="44">
        <v>960000</v>
      </c>
      <c r="G71" s="31" t="s">
        <v>20</v>
      </c>
      <c r="H71" s="55">
        <f t="shared" si="2"/>
        <v>960000</v>
      </c>
    </row>
    <row r="72" spans="1:9" s="23" customFormat="1" ht="30">
      <c r="A72" s="40">
        <v>2</v>
      </c>
      <c r="B72" s="18" t="s">
        <v>151</v>
      </c>
      <c r="C72" s="19" t="s">
        <v>152</v>
      </c>
      <c r="D72" s="28" t="s">
        <v>149</v>
      </c>
      <c r="E72" s="28" t="s">
        <v>150</v>
      </c>
      <c r="F72" s="20">
        <v>30000000</v>
      </c>
      <c r="G72" s="20">
        <v>1</v>
      </c>
      <c r="H72" s="62">
        <f>F72*G72</f>
        <v>30000000</v>
      </c>
    </row>
    <row r="73" spans="1:9" s="23" customFormat="1">
      <c r="A73" s="40">
        <v>3</v>
      </c>
      <c r="B73" s="18" t="s">
        <v>153</v>
      </c>
      <c r="C73" s="19" t="s">
        <v>154</v>
      </c>
      <c r="D73" s="28" t="s">
        <v>149</v>
      </c>
      <c r="E73" s="28" t="s">
        <v>150</v>
      </c>
      <c r="F73" s="20">
        <v>7670000</v>
      </c>
      <c r="G73" s="20">
        <v>1</v>
      </c>
      <c r="H73" s="62">
        <v>7670000</v>
      </c>
    </row>
    <row r="74" spans="1:9" s="23" customFormat="1" ht="30">
      <c r="A74" s="40">
        <v>4</v>
      </c>
      <c r="B74" s="18" t="s">
        <v>155</v>
      </c>
      <c r="C74" s="19" t="s">
        <v>156</v>
      </c>
      <c r="D74" s="28" t="s">
        <v>149</v>
      </c>
      <c r="E74" s="28" t="s">
        <v>150</v>
      </c>
      <c r="F74" s="20">
        <v>40000</v>
      </c>
      <c r="G74" s="20">
        <v>1</v>
      </c>
      <c r="H74" s="62">
        <f t="shared" si="2"/>
        <v>40000</v>
      </c>
    </row>
    <row r="75" spans="1:9" s="23" customFormat="1">
      <c r="A75" s="40">
        <v>5</v>
      </c>
      <c r="B75" s="18" t="s">
        <v>157</v>
      </c>
      <c r="C75" s="19" t="s">
        <v>158</v>
      </c>
      <c r="D75" s="28" t="s">
        <v>149</v>
      </c>
      <c r="E75" s="28" t="s">
        <v>150</v>
      </c>
      <c r="F75" s="20">
        <v>4510000</v>
      </c>
      <c r="G75" s="20">
        <v>1</v>
      </c>
      <c r="H75" s="62">
        <f t="shared" si="2"/>
        <v>4510000</v>
      </c>
    </row>
    <row r="76" spans="1:9" s="23" customFormat="1" ht="45">
      <c r="A76" s="40">
        <v>6</v>
      </c>
      <c r="B76" s="18" t="s">
        <v>159</v>
      </c>
      <c r="C76" s="19" t="s">
        <v>160</v>
      </c>
      <c r="D76" s="28" t="s">
        <v>149</v>
      </c>
      <c r="E76" s="28" t="s">
        <v>150</v>
      </c>
      <c r="F76" s="18" t="s">
        <v>161</v>
      </c>
      <c r="G76" s="20">
        <v>1</v>
      </c>
      <c r="H76" s="62">
        <f t="shared" si="2"/>
        <v>200000</v>
      </c>
      <c r="I76" s="63"/>
    </row>
    <row r="77" spans="1:9" s="23" customFormat="1" ht="30">
      <c r="A77" s="40">
        <v>7</v>
      </c>
      <c r="B77" s="18" t="s">
        <v>162</v>
      </c>
      <c r="C77" s="19" t="s">
        <v>163</v>
      </c>
      <c r="D77" s="64" t="s">
        <v>149</v>
      </c>
      <c r="E77" s="28" t="s">
        <v>150</v>
      </c>
      <c r="F77" s="18" t="s">
        <v>164</v>
      </c>
      <c r="G77" s="20">
        <v>1</v>
      </c>
      <c r="H77" s="62">
        <f t="shared" si="2"/>
        <v>900000</v>
      </c>
    </row>
    <row r="78" spans="1:9" s="23" customFormat="1" ht="45">
      <c r="A78" s="40">
        <v>8</v>
      </c>
      <c r="B78" s="18" t="s">
        <v>165</v>
      </c>
      <c r="C78" s="19" t="s">
        <v>166</v>
      </c>
      <c r="D78" s="28" t="s">
        <v>149</v>
      </c>
      <c r="E78" s="28" t="s">
        <v>150</v>
      </c>
      <c r="F78" s="20">
        <v>990000</v>
      </c>
      <c r="G78" s="20">
        <v>1</v>
      </c>
      <c r="H78" s="62">
        <f t="shared" si="2"/>
        <v>990000</v>
      </c>
    </row>
    <row r="79" spans="1:9" s="23" customFormat="1" ht="22.5" customHeight="1">
      <c r="A79" s="130"/>
      <c r="B79" s="122"/>
      <c r="C79" s="131" t="s">
        <v>180</v>
      </c>
      <c r="D79" s="132"/>
      <c r="E79" s="132"/>
      <c r="F79" s="123"/>
      <c r="G79" s="123"/>
      <c r="H79" s="133">
        <f>SUM(H71:H78)</f>
        <v>45270000</v>
      </c>
    </row>
    <row r="80" spans="1:9" s="23" customFormat="1" ht="18.75">
      <c r="A80" s="40"/>
      <c r="B80" s="18"/>
      <c r="C80" s="97" t="s">
        <v>175</v>
      </c>
      <c r="D80" s="28"/>
      <c r="E80" s="28"/>
      <c r="F80" s="20"/>
      <c r="G80" s="20"/>
      <c r="H80" s="62"/>
    </row>
    <row r="81" spans="1:11" s="23" customFormat="1" ht="21.75" customHeight="1">
      <c r="A81" s="40"/>
      <c r="B81" s="18"/>
      <c r="C81" s="96" t="s">
        <v>173</v>
      </c>
      <c r="D81" s="28"/>
      <c r="E81" s="28"/>
      <c r="F81" s="20"/>
      <c r="G81" s="20"/>
      <c r="H81" s="62"/>
    </row>
    <row r="82" spans="1:11" s="23" customFormat="1" ht="75">
      <c r="A82" s="40"/>
      <c r="B82" s="98" t="s">
        <v>176</v>
      </c>
      <c r="C82" s="95" t="s">
        <v>177</v>
      </c>
      <c r="D82" s="99" t="s">
        <v>178</v>
      </c>
      <c r="E82" s="99" t="s">
        <v>179</v>
      </c>
      <c r="F82" s="20">
        <v>10714000</v>
      </c>
      <c r="G82" s="20">
        <v>1</v>
      </c>
      <c r="H82" s="62">
        <v>10714000</v>
      </c>
    </row>
    <row r="83" spans="1:11" s="23" customFormat="1" ht="23.25" customHeight="1">
      <c r="A83" s="134"/>
      <c r="B83" s="135"/>
      <c r="C83" s="131" t="s">
        <v>180</v>
      </c>
      <c r="D83" s="136"/>
      <c r="E83" s="136"/>
      <c r="F83" s="137"/>
      <c r="G83" s="137"/>
      <c r="H83" s="138">
        <f>H82</f>
        <v>10714000</v>
      </c>
    </row>
    <row r="84" spans="1:11" s="23" customFormat="1" ht="23.25" customHeight="1">
      <c r="A84" s="115"/>
      <c r="B84" s="116"/>
      <c r="C84" s="120" t="s">
        <v>182</v>
      </c>
      <c r="D84" s="117"/>
      <c r="E84" s="117"/>
      <c r="F84" s="118"/>
      <c r="G84" s="118"/>
      <c r="H84" s="119"/>
    </row>
    <row r="85" spans="1:11" s="23" customFormat="1" ht="23.25" customHeight="1">
      <c r="A85" s="115"/>
      <c r="B85" s="49"/>
      <c r="C85" s="139" t="s">
        <v>183</v>
      </c>
      <c r="D85" s="142" t="s">
        <v>184</v>
      </c>
      <c r="E85" s="142" t="s">
        <v>120</v>
      </c>
      <c r="F85" s="143">
        <v>2500</v>
      </c>
      <c r="G85" s="143">
        <v>1000</v>
      </c>
      <c r="H85" s="141">
        <f>F85*G85</f>
        <v>2500000</v>
      </c>
    </row>
    <row r="86" spans="1:11" s="23" customFormat="1" ht="57" thickBot="1">
      <c r="A86" s="90"/>
      <c r="B86" s="114"/>
      <c r="C86" s="140" t="s">
        <v>185</v>
      </c>
      <c r="D86" s="144" t="s">
        <v>184</v>
      </c>
      <c r="E86" s="144" t="s">
        <v>120</v>
      </c>
      <c r="F86" s="145">
        <v>200</v>
      </c>
      <c r="G86" s="145">
        <v>6000</v>
      </c>
      <c r="H86" s="146">
        <f>F86*G86</f>
        <v>1200000</v>
      </c>
    </row>
    <row r="87" spans="1:11" s="23" customFormat="1" ht="15.75" thickBot="1">
      <c r="A87" s="147"/>
      <c r="B87" s="362"/>
      <c r="C87" s="363"/>
      <c r="D87" s="364"/>
      <c r="E87" s="148"/>
      <c r="F87" s="148"/>
      <c r="G87" s="149"/>
      <c r="H87" s="150">
        <f>SUM(H85:H86)</f>
        <v>3700000</v>
      </c>
    </row>
    <row r="88" spans="1:11" s="75" customFormat="1" ht="10.5" customHeight="1" thickBot="1">
      <c r="A88" s="69"/>
      <c r="B88" s="70"/>
      <c r="C88" s="70"/>
      <c r="D88" s="71"/>
      <c r="E88" s="72"/>
      <c r="F88" s="72"/>
      <c r="G88" s="73"/>
      <c r="H88" s="74"/>
    </row>
    <row r="89" spans="1:11" ht="18" customHeight="1" thickBot="1">
      <c r="A89" s="76"/>
      <c r="B89" s="317" t="s">
        <v>74</v>
      </c>
      <c r="C89" s="317"/>
      <c r="D89" s="317"/>
      <c r="E89" s="77"/>
      <c r="F89" s="77"/>
      <c r="G89" s="77"/>
      <c r="H89" s="68">
        <f>H36+H65+H69+H79+H83+H87</f>
        <v>67573990</v>
      </c>
      <c r="K89" s="108"/>
    </row>
    <row r="90" spans="1:11" s="82" customFormat="1">
      <c r="A90" s="78"/>
      <c r="B90" s="78"/>
      <c r="C90" s="78"/>
      <c r="D90" s="78"/>
      <c r="E90" s="79"/>
      <c r="F90" s="80"/>
      <c r="G90" s="1"/>
      <c r="H90" s="81"/>
    </row>
    <row r="91" spans="1:11" s="82" customFormat="1">
      <c r="A91" s="83" t="s">
        <v>167</v>
      </c>
      <c r="D91" s="84" t="s">
        <v>168</v>
      </c>
      <c r="F91" s="85" t="s">
        <v>169</v>
      </c>
      <c r="G91" s="81"/>
    </row>
    <row r="92" spans="1:11" s="1" customFormat="1">
      <c r="A92" s="83"/>
      <c r="B92" s="82"/>
      <c r="C92" s="82"/>
      <c r="D92" s="84"/>
      <c r="E92" s="82"/>
      <c r="F92" s="85"/>
      <c r="G92" s="81"/>
      <c r="H92" s="82"/>
    </row>
    <row r="93" spans="1:11" s="1" customFormat="1">
      <c r="A93" s="83" t="s">
        <v>170</v>
      </c>
      <c r="B93" s="82"/>
      <c r="C93" s="82"/>
      <c r="D93" s="84" t="s">
        <v>168</v>
      </c>
      <c r="E93" s="82"/>
      <c r="F93" s="85" t="s">
        <v>171</v>
      </c>
      <c r="G93" s="81"/>
      <c r="H93" s="82"/>
    </row>
    <row r="94" spans="1:11" s="1" customFormat="1" ht="14.25">
      <c r="H94" s="81"/>
    </row>
    <row r="95" spans="1:11">
      <c r="A95" s="86"/>
      <c r="B95" s="1"/>
      <c r="C95" s="1"/>
      <c r="D95" s="1"/>
      <c r="E95" s="79"/>
      <c r="F95" s="80"/>
      <c r="G95" s="1"/>
      <c r="H95" s="81"/>
    </row>
    <row r="96" spans="1:11" s="1" customFormat="1" ht="14.25">
      <c r="H96" s="81"/>
    </row>
    <row r="97" spans="1:8 16250:16250" s="1" customFormat="1">
      <c r="A97" s="4"/>
      <c r="B97" s="4"/>
      <c r="C97" s="87"/>
      <c r="D97" s="4"/>
      <c r="E97" s="4"/>
      <c r="F97" s="4"/>
      <c r="G97" s="4"/>
      <c r="H97" s="4"/>
    </row>
    <row r="98" spans="1:8 16250:16250" s="79" customFormat="1">
      <c r="A98" s="1"/>
      <c r="B98" s="4"/>
      <c r="C98" s="87"/>
      <c r="D98" s="4"/>
      <c r="E98" s="4"/>
      <c r="F98" s="4"/>
      <c r="G98" s="4"/>
      <c r="H98" s="4"/>
      <c r="WZZ98" s="88"/>
    </row>
    <row r="99" spans="1:8 16250:16250" s="1" customFormat="1">
      <c r="A99" s="4"/>
      <c r="B99" s="4"/>
      <c r="C99" s="87"/>
      <c r="D99" s="4"/>
      <c r="E99" s="4"/>
      <c r="F99" s="4"/>
      <c r="G99" s="4"/>
      <c r="H99" s="4"/>
    </row>
    <row r="100" spans="1:8 16250:16250" s="1" customFormat="1">
      <c r="A100" s="4"/>
      <c r="B100" s="4"/>
      <c r="C100" s="87"/>
      <c r="D100" s="4"/>
      <c r="E100" s="4"/>
      <c r="F100" s="4"/>
      <c r="G100" s="4"/>
      <c r="H100" s="4"/>
    </row>
    <row r="101" spans="1:8 16250:16250" s="1" customFormat="1">
      <c r="A101" s="4"/>
      <c r="B101" s="4"/>
      <c r="C101" s="87"/>
      <c r="D101" s="4"/>
      <c r="E101" s="4"/>
      <c r="F101" s="4"/>
      <c r="G101" s="4"/>
      <c r="H101" s="4"/>
    </row>
    <row r="102" spans="1:8 16250:16250" s="1" customFormat="1">
      <c r="A102" s="4"/>
      <c r="B102" s="4"/>
      <c r="C102" s="87"/>
      <c r="D102" s="4"/>
      <c r="E102" s="4"/>
      <c r="F102" s="4"/>
      <c r="G102" s="4"/>
      <c r="H102" s="4"/>
    </row>
  </sheetData>
  <mergeCells count="27">
    <mergeCell ref="B69:D69"/>
    <mergeCell ref="B87:D87"/>
    <mergeCell ref="B89:D89"/>
    <mergeCell ref="C21:C23"/>
    <mergeCell ref="B36:D36"/>
    <mergeCell ref="B37:E37"/>
    <mergeCell ref="C59:C60"/>
    <mergeCell ref="B65:D65"/>
    <mergeCell ref="B66:D66"/>
    <mergeCell ref="A12:A13"/>
    <mergeCell ref="B12:B13"/>
    <mergeCell ref="C12:C13"/>
    <mergeCell ref="B15:E15"/>
    <mergeCell ref="C19:C20"/>
    <mergeCell ref="E19:E20"/>
    <mergeCell ref="C10:H10"/>
    <mergeCell ref="D11:D13"/>
    <mergeCell ref="E11:E13"/>
    <mergeCell ref="F11:F13"/>
    <mergeCell ref="G11:G13"/>
    <mergeCell ref="H11:H13"/>
    <mergeCell ref="A6:H6"/>
    <mergeCell ref="A7:H7"/>
    <mergeCell ref="A8:B8"/>
    <mergeCell ref="C8:H8"/>
    <mergeCell ref="A9:B9"/>
    <mergeCell ref="C9:H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ZZ195"/>
  <sheetViews>
    <sheetView tabSelected="1" topLeftCell="A169" workbookViewId="0">
      <selection activeCell="E4" sqref="E4"/>
    </sheetView>
  </sheetViews>
  <sheetFormatPr defaultRowHeight="15"/>
  <cols>
    <col min="1" max="1" width="5.28515625" style="4" customWidth="1"/>
    <col min="2" max="2" width="9.5703125" style="4" customWidth="1"/>
    <col min="3" max="3" width="25.7109375" style="87" customWidth="1"/>
    <col min="4" max="4" width="7.5703125" style="4" customWidth="1"/>
    <col min="5" max="5" width="8.28515625" style="4" customWidth="1"/>
    <col min="6" max="6" width="10.42578125" style="4" customWidth="1"/>
    <col min="7" max="7" width="7" style="4" customWidth="1"/>
    <col min="8" max="8" width="13.5703125" style="4" customWidth="1"/>
    <col min="9" max="16384" width="9.140625" style="4"/>
  </cols>
  <sheetData>
    <row r="1" spans="1:8">
      <c r="A1" s="1"/>
      <c r="B1" s="2"/>
      <c r="C1" s="1"/>
      <c r="D1" s="1"/>
      <c r="E1" s="1"/>
      <c r="F1" s="1"/>
      <c r="G1" s="1"/>
      <c r="H1" s="3" t="s">
        <v>0</v>
      </c>
    </row>
    <row r="2" spans="1:8">
      <c r="A2" s="1"/>
      <c r="B2" s="2"/>
      <c r="C2" s="1"/>
      <c r="D2" s="1"/>
      <c r="E2" s="1"/>
      <c r="F2" s="1"/>
      <c r="G2" s="1"/>
      <c r="H2" s="3" t="s">
        <v>1</v>
      </c>
    </row>
    <row r="3" spans="1:8">
      <c r="A3" s="1"/>
      <c r="B3" s="2"/>
      <c r="C3" s="1"/>
      <c r="D3" s="1"/>
      <c r="E3" s="1"/>
      <c r="F3" s="1"/>
      <c r="G3" s="1"/>
      <c r="H3" s="3" t="s">
        <v>2</v>
      </c>
    </row>
    <row r="4" spans="1:8">
      <c r="A4" s="1"/>
      <c r="B4" s="2"/>
      <c r="C4" s="1"/>
      <c r="D4" s="1"/>
      <c r="E4" s="1"/>
      <c r="F4" s="1"/>
      <c r="G4" s="5"/>
      <c r="H4" s="6" t="s">
        <v>294</v>
      </c>
    </row>
    <row r="5" spans="1:8" s="1" customFormat="1" thickBot="1">
      <c r="H5" s="6"/>
    </row>
    <row r="6" spans="1:8" s="1" customFormat="1" ht="14.25">
      <c r="A6" s="341" t="s">
        <v>249</v>
      </c>
      <c r="B6" s="342"/>
      <c r="C6" s="342"/>
      <c r="D6" s="342"/>
      <c r="E6" s="342"/>
      <c r="F6" s="342"/>
      <c r="G6" s="342"/>
      <c r="H6" s="343"/>
    </row>
    <row r="7" spans="1:8" ht="15.75" thickBot="1">
      <c r="A7" s="344" t="s">
        <v>5</v>
      </c>
      <c r="B7" s="345"/>
      <c r="C7" s="345"/>
      <c r="D7" s="345"/>
      <c r="E7" s="345"/>
      <c r="F7" s="345"/>
      <c r="G7" s="345"/>
      <c r="H7" s="346"/>
    </row>
    <row r="8" spans="1:8">
      <c r="A8" s="347" t="s">
        <v>6</v>
      </c>
      <c r="B8" s="348"/>
      <c r="C8" s="349" t="s">
        <v>7</v>
      </c>
      <c r="D8" s="349"/>
      <c r="E8" s="349"/>
      <c r="F8" s="349"/>
      <c r="G8" s="349"/>
      <c r="H8" s="350"/>
    </row>
    <row r="9" spans="1:8" ht="29.25" customHeight="1">
      <c r="A9" s="351" t="s">
        <v>8</v>
      </c>
      <c r="B9" s="352"/>
      <c r="C9" s="353" t="s">
        <v>9</v>
      </c>
      <c r="D9" s="353"/>
      <c r="E9" s="353"/>
      <c r="F9" s="353"/>
      <c r="G9" s="353"/>
      <c r="H9" s="354"/>
    </row>
    <row r="10" spans="1:8" ht="29.25" customHeight="1">
      <c r="A10" s="153"/>
      <c r="B10" s="89"/>
      <c r="C10" s="366" t="s">
        <v>172</v>
      </c>
      <c r="D10" s="367"/>
      <c r="E10" s="367"/>
      <c r="F10" s="367"/>
      <c r="G10" s="367"/>
      <c r="H10" s="368"/>
    </row>
    <row r="11" spans="1:8">
      <c r="A11" s="8"/>
      <c r="B11" s="9"/>
      <c r="C11" s="10"/>
      <c r="D11" s="318" t="s">
        <v>10</v>
      </c>
      <c r="E11" s="318" t="s">
        <v>11</v>
      </c>
      <c r="F11" s="318" t="s">
        <v>12</v>
      </c>
      <c r="G11" s="318" t="s">
        <v>13</v>
      </c>
      <c r="H11" s="358" t="s">
        <v>14</v>
      </c>
    </row>
    <row r="12" spans="1:8">
      <c r="A12" s="337" t="s">
        <v>15</v>
      </c>
      <c r="B12" s="338" t="s">
        <v>16</v>
      </c>
      <c r="C12" s="339" t="s">
        <v>17</v>
      </c>
      <c r="D12" s="318"/>
      <c r="E12" s="318"/>
      <c r="F12" s="318"/>
      <c r="G12" s="318"/>
      <c r="H12" s="358"/>
    </row>
    <row r="13" spans="1:8" ht="42.75" customHeight="1">
      <c r="A13" s="337"/>
      <c r="B13" s="338"/>
      <c r="C13" s="340"/>
      <c r="D13" s="318"/>
      <c r="E13" s="318"/>
      <c r="F13" s="318"/>
      <c r="G13" s="339"/>
      <c r="H13" s="358"/>
    </row>
    <row r="14" spans="1:8">
      <c r="A14" s="151"/>
      <c r="B14" s="152"/>
      <c r="C14" s="154" t="s">
        <v>18</v>
      </c>
      <c r="D14" s="154"/>
      <c r="E14" s="154"/>
      <c r="F14" s="154"/>
      <c r="G14" s="14"/>
      <c r="H14" s="15"/>
    </row>
    <row r="15" spans="1:8">
      <c r="A15" s="151"/>
      <c r="B15" s="318" t="s">
        <v>19</v>
      </c>
      <c r="C15" s="318"/>
      <c r="D15" s="318"/>
      <c r="E15" s="318"/>
      <c r="F15" s="154"/>
      <c r="G15" s="14"/>
      <c r="H15" s="155"/>
    </row>
    <row r="16" spans="1:8" s="23" customFormat="1">
      <c r="A16" s="17" t="s">
        <v>20</v>
      </c>
      <c r="B16" s="18" t="s">
        <v>21</v>
      </c>
      <c r="C16" s="19" t="s">
        <v>22</v>
      </c>
      <c r="D16" s="98" t="s">
        <v>178</v>
      </c>
      <c r="E16" s="18" t="s">
        <v>23</v>
      </c>
      <c r="F16" s="20">
        <v>2000</v>
      </c>
      <c r="G16" s="21">
        <v>630</v>
      </c>
      <c r="H16" s="22">
        <f>F16*G16</f>
        <v>1260000</v>
      </c>
    </row>
    <row r="17" spans="1:8" s="23" customFormat="1">
      <c r="A17" s="17" t="s">
        <v>24</v>
      </c>
      <c r="B17" s="18" t="s">
        <v>25</v>
      </c>
      <c r="C17" s="19" t="s">
        <v>26</v>
      </c>
      <c r="D17" s="18" t="s">
        <v>178</v>
      </c>
      <c r="E17" s="24" t="s">
        <v>27</v>
      </c>
      <c r="F17" s="20">
        <v>70</v>
      </c>
      <c r="G17" s="25">
        <v>648</v>
      </c>
      <c r="H17" s="26">
        <f t="shared" ref="H17:H35" si="0">F17*G17</f>
        <v>45360</v>
      </c>
    </row>
    <row r="18" spans="1:8" s="23" customFormat="1">
      <c r="A18" s="17" t="s">
        <v>28</v>
      </c>
      <c r="B18" s="18" t="s">
        <v>29</v>
      </c>
      <c r="C18" s="19" t="s">
        <v>30</v>
      </c>
      <c r="D18" s="98" t="s">
        <v>178</v>
      </c>
      <c r="E18" s="24" t="s">
        <v>27</v>
      </c>
      <c r="F18" s="20">
        <v>430</v>
      </c>
      <c r="G18" s="25">
        <v>100</v>
      </c>
      <c r="H18" s="26">
        <f t="shared" si="0"/>
        <v>43000</v>
      </c>
    </row>
    <row r="19" spans="1:8" s="23" customFormat="1">
      <c r="A19" s="17" t="s">
        <v>31</v>
      </c>
      <c r="B19" s="18" t="s">
        <v>32</v>
      </c>
      <c r="C19" s="319" t="s">
        <v>33</v>
      </c>
      <c r="D19" s="98" t="s">
        <v>178</v>
      </c>
      <c r="E19" s="321" t="s">
        <v>23</v>
      </c>
      <c r="F19" s="20">
        <v>100</v>
      </c>
      <c r="G19" s="25">
        <v>45</v>
      </c>
      <c r="H19" s="26">
        <f t="shared" si="0"/>
        <v>4500</v>
      </c>
    </row>
    <row r="20" spans="1:8" s="23" customFormat="1">
      <c r="A20" s="17" t="s">
        <v>34</v>
      </c>
      <c r="B20" s="27">
        <v>39263420</v>
      </c>
      <c r="C20" s="320"/>
      <c r="D20" s="98" t="s">
        <v>178</v>
      </c>
      <c r="E20" s="322"/>
      <c r="F20" s="20">
        <v>300</v>
      </c>
      <c r="G20" s="25">
        <v>30</v>
      </c>
      <c r="H20" s="26">
        <f t="shared" si="0"/>
        <v>9000</v>
      </c>
    </row>
    <row r="21" spans="1:8" s="23" customFormat="1">
      <c r="A21" s="17" t="s">
        <v>35</v>
      </c>
      <c r="B21" s="28">
        <v>39263510</v>
      </c>
      <c r="C21" s="319" t="s">
        <v>36</v>
      </c>
      <c r="D21" s="98" t="s">
        <v>178</v>
      </c>
      <c r="E21" s="29" t="s">
        <v>23</v>
      </c>
      <c r="F21" s="20">
        <v>200</v>
      </c>
      <c r="G21" s="25">
        <v>20</v>
      </c>
      <c r="H21" s="26">
        <f t="shared" si="0"/>
        <v>4000</v>
      </c>
    </row>
    <row r="22" spans="1:8" s="23" customFormat="1">
      <c r="A22" s="17" t="s">
        <v>37</v>
      </c>
      <c r="B22" s="28">
        <v>39263520</v>
      </c>
      <c r="C22" s="323"/>
      <c r="D22" s="98" t="s">
        <v>178</v>
      </c>
      <c r="E22" s="29" t="s">
        <v>23</v>
      </c>
      <c r="F22" s="20">
        <v>320</v>
      </c>
      <c r="G22" s="25">
        <v>15</v>
      </c>
      <c r="H22" s="26">
        <f t="shared" si="0"/>
        <v>4800</v>
      </c>
    </row>
    <row r="23" spans="1:8" s="23" customFormat="1">
      <c r="A23" s="17" t="s">
        <v>38</v>
      </c>
      <c r="B23" s="28">
        <v>39263530</v>
      </c>
      <c r="C23" s="320"/>
      <c r="D23" s="98" t="s">
        <v>178</v>
      </c>
      <c r="E23" s="29" t="s">
        <v>23</v>
      </c>
      <c r="F23" s="20">
        <v>400</v>
      </c>
      <c r="G23" s="25">
        <v>10</v>
      </c>
      <c r="H23" s="26">
        <f t="shared" si="0"/>
        <v>4000</v>
      </c>
    </row>
    <row r="24" spans="1:8" s="23" customFormat="1" ht="30">
      <c r="A24" s="17" t="s">
        <v>39</v>
      </c>
      <c r="B24" s="18" t="s">
        <v>40</v>
      </c>
      <c r="C24" s="19" t="s">
        <v>41</v>
      </c>
      <c r="D24" s="98" t="s">
        <v>178</v>
      </c>
      <c r="E24" s="24" t="s">
        <v>27</v>
      </c>
      <c r="F24" s="20">
        <v>60</v>
      </c>
      <c r="G24" s="25">
        <v>680</v>
      </c>
      <c r="H24" s="26">
        <f t="shared" si="0"/>
        <v>40800</v>
      </c>
    </row>
    <row r="25" spans="1:8" s="23" customFormat="1">
      <c r="A25" s="17" t="s">
        <v>42</v>
      </c>
      <c r="B25" s="18" t="s">
        <v>43</v>
      </c>
      <c r="C25" s="19" t="s">
        <v>44</v>
      </c>
      <c r="D25" s="98" t="s">
        <v>178</v>
      </c>
      <c r="E25" s="24" t="s">
        <v>23</v>
      </c>
      <c r="F25" s="20">
        <v>980</v>
      </c>
      <c r="G25" s="25">
        <v>90</v>
      </c>
      <c r="H25" s="26">
        <f>F25*G25</f>
        <v>88200</v>
      </c>
    </row>
    <row r="26" spans="1:8" s="23" customFormat="1" ht="30">
      <c r="A26" s="17" t="s">
        <v>45</v>
      </c>
      <c r="B26" s="18" t="s">
        <v>46</v>
      </c>
      <c r="C26" s="19" t="s">
        <v>47</v>
      </c>
      <c r="D26" s="98" t="s">
        <v>178</v>
      </c>
      <c r="E26" s="24" t="s">
        <v>27</v>
      </c>
      <c r="F26" s="20">
        <v>850</v>
      </c>
      <c r="G26" s="25">
        <v>30</v>
      </c>
      <c r="H26" s="26">
        <f>F26*G26</f>
        <v>25500</v>
      </c>
    </row>
    <row r="27" spans="1:8" s="23" customFormat="1" ht="30">
      <c r="A27" s="17" t="s">
        <v>48</v>
      </c>
      <c r="B27" s="18" t="s">
        <v>49</v>
      </c>
      <c r="C27" s="19" t="s">
        <v>50</v>
      </c>
      <c r="D27" s="98" t="s">
        <v>178</v>
      </c>
      <c r="E27" s="24" t="s">
        <v>27</v>
      </c>
      <c r="F27" s="20">
        <v>180</v>
      </c>
      <c r="G27" s="25">
        <v>100</v>
      </c>
      <c r="H27" s="26">
        <f>F27*G27</f>
        <v>18000</v>
      </c>
    </row>
    <row r="28" spans="1:8" s="23" customFormat="1">
      <c r="A28" s="17" t="s">
        <v>51</v>
      </c>
      <c r="B28" s="31" t="s">
        <v>52</v>
      </c>
      <c r="C28" s="19" t="s">
        <v>53</v>
      </c>
      <c r="D28" s="98" t="s">
        <v>178</v>
      </c>
      <c r="E28" s="24" t="s">
        <v>27</v>
      </c>
      <c r="F28" s="20">
        <v>500</v>
      </c>
      <c r="G28" s="25">
        <v>80</v>
      </c>
      <c r="H28" s="26">
        <f t="shared" si="0"/>
        <v>40000</v>
      </c>
    </row>
    <row r="29" spans="1:8" s="23" customFormat="1" ht="30">
      <c r="A29" s="17" t="s">
        <v>54</v>
      </c>
      <c r="B29" s="18" t="s">
        <v>55</v>
      </c>
      <c r="C29" s="19" t="s">
        <v>56</v>
      </c>
      <c r="D29" s="98" t="s">
        <v>178</v>
      </c>
      <c r="E29" s="24" t="s">
        <v>23</v>
      </c>
      <c r="F29" s="20">
        <v>90</v>
      </c>
      <c r="G29" s="25">
        <v>60</v>
      </c>
      <c r="H29" s="26">
        <f t="shared" si="0"/>
        <v>5400</v>
      </c>
    </row>
    <row r="30" spans="1:8" s="23" customFormat="1">
      <c r="A30" s="17" t="s">
        <v>57</v>
      </c>
      <c r="B30" s="18" t="s">
        <v>58</v>
      </c>
      <c r="C30" s="19" t="s">
        <v>59</v>
      </c>
      <c r="D30" s="98" t="s">
        <v>178</v>
      </c>
      <c r="E30" s="24" t="s">
        <v>27</v>
      </c>
      <c r="F30" s="20">
        <v>250</v>
      </c>
      <c r="G30" s="25">
        <v>30</v>
      </c>
      <c r="H30" s="26">
        <f t="shared" si="0"/>
        <v>7500</v>
      </c>
    </row>
    <row r="31" spans="1:8" s="23" customFormat="1">
      <c r="A31" s="17" t="s">
        <v>60</v>
      </c>
      <c r="B31" s="18" t="s">
        <v>61</v>
      </c>
      <c r="C31" s="19" t="s">
        <v>62</v>
      </c>
      <c r="D31" s="98" t="s">
        <v>178</v>
      </c>
      <c r="E31" s="24" t="s">
        <v>27</v>
      </c>
      <c r="F31" s="20">
        <v>30</v>
      </c>
      <c r="G31" s="25">
        <v>100</v>
      </c>
      <c r="H31" s="26">
        <f>F31*G31</f>
        <v>3000</v>
      </c>
    </row>
    <row r="32" spans="1:8" s="23" customFormat="1">
      <c r="A32" s="17" t="s">
        <v>63</v>
      </c>
      <c r="B32" s="18" t="s">
        <v>64</v>
      </c>
      <c r="C32" s="19" t="s">
        <v>62</v>
      </c>
      <c r="D32" s="98" t="s">
        <v>178</v>
      </c>
      <c r="E32" s="24" t="s">
        <v>27</v>
      </c>
      <c r="F32" s="20">
        <v>15</v>
      </c>
      <c r="G32" s="25">
        <v>156</v>
      </c>
      <c r="H32" s="26">
        <f>F32*G32</f>
        <v>2340</v>
      </c>
    </row>
    <row r="33" spans="1:8" s="23" customFormat="1">
      <c r="A33" s="17" t="s">
        <v>65</v>
      </c>
      <c r="B33" s="31" t="s">
        <v>66</v>
      </c>
      <c r="C33" s="19" t="s">
        <v>67</v>
      </c>
      <c r="D33" s="98" t="s">
        <v>178</v>
      </c>
      <c r="E33" s="28" t="s">
        <v>27</v>
      </c>
      <c r="F33" s="20">
        <v>600</v>
      </c>
      <c r="G33" s="21">
        <v>18</v>
      </c>
      <c r="H33" s="22">
        <f>F33*G33</f>
        <v>10800</v>
      </c>
    </row>
    <row r="34" spans="1:8" s="23" customFormat="1">
      <c r="A34" s="17" t="s">
        <v>68</v>
      </c>
      <c r="B34" s="18" t="s">
        <v>69</v>
      </c>
      <c r="C34" s="19" t="s">
        <v>70</v>
      </c>
      <c r="D34" s="98" t="s">
        <v>178</v>
      </c>
      <c r="E34" s="24" t="s">
        <v>27</v>
      </c>
      <c r="F34" s="20">
        <v>2000</v>
      </c>
      <c r="G34" s="25">
        <v>5</v>
      </c>
      <c r="H34" s="26">
        <f t="shared" si="0"/>
        <v>10000</v>
      </c>
    </row>
    <row r="35" spans="1:8" s="23" customFormat="1">
      <c r="A35" s="17" t="s">
        <v>71</v>
      </c>
      <c r="B35" s="18" t="s">
        <v>72</v>
      </c>
      <c r="C35" s="19" t="s">
        <v>73</v>
      </c>
      <c r="D35" s="98" t="s">
        <v>178</v>
      </c>
      <c r="E35" s="24" t="s">
        <v>27</v>
      </c>
      <c r="F35" s="20">
        <v>1400</v>
      </c>
      <c r="G35" s="25">
        <v>17</v>
      </c>
      <c r="H35" s="26">
        <f t="shared" si="0"/>
        <v>23800</v>
      </c>
    </row>
    <row r="36" spans="1:8" s="23" customFormat="1">
      <c r="A36" s="32"/>
      <c r="B36" s="324" t="s">
        <v>74</v>
      </c>
      <c r="C36" s="325"/>
      <c r="D36" s="326"/>
      <c r="E36" s="33"/>
      <c r="F36" s="34"/>
      <c r="G36" s="35"/>
      <c r="H36" s="36">
        <f>SUM(H16:H35)</f>
        <v>1650000</v>
      </c>
    </row>
    <row r="37" spans="1:8" s="23" customFormat="1">
      <c r="A37" s="17"/>
      <c r="B37" s="327" t="s">
        <v>75</v>
      </c>
      <c r="C37" s="328"/>
      <c r="D37" s="328"/>
      <c r="E37" s="329"/>
      <c r="F37" s="37"/>
      <c r="G37" s="38"/>
      <c r="H37" s="39"/>
    </row>
    <row r="38" spans="1:8" s="23" customFormat="1">
      <c r="A38" s="40">
        <v>1</v>
      </c>
      <c r="B38" s="18" t="s">
        <v>76</v>
      </c>
      <c r="C38" s="41" t="s">
        <v>77</v>
      </c>
      <c r="D38" s="98" t="s">
        <v>149</v>
      </c>
      <c r="E38" s="18" t="s">
        <v>78</v>
      </c>
      <c r="F38" s="21">
        <v>800</v>
      </c>
      <c r="G38" s="20">
        <v>10</v>
      </c>
      <c r="H38" s="22">
        <f t="shared" ref="H38:H64" si="1">F38*G38</f>
        <v>8000</v>
      </c>
    </row>
    <row r="39" spans="1:8" s="23" customFormat="1">
      <c r="A39" s="40">
        <v>2</v>
      </c>
      <c r="B39" s="31" t="s">
        <v>79</v>
      </c>
      <c r="C39" s="42" t="s">
        <v>80</v>
      </c>
      <c r="D39" s="98" t="s">
        <v>149</v>
      </c>
      <c r="E39" s="43" t="s">
        <v>27</v>
      </c>
      <c r="F39" s="44">
        <v>250</v>
      </c>
      <c r="G39" s="20">
        <v>36</v>
      </c>
      <c r="H39" s="22">
        <f t="shared" si="1"/>
        <v>9000</v>
      </c>
    </row>
    <row r="40" spans="1:8" s="23" customFormat="1">
      <c r="A40" s="40">
        <v>3</v>
      </c>
      <c r="B40" s="45" t="s">
        <v>81</v>
      </c>
      <c r="C40" s="46" t="s">
        <v>82</v>
      </c>
      <c r="D40" s="98" t="s">
        <v>149</v>
      </c>
      <c r="E40" s="19" t="s">
        <v>27</v>
      </c>
      <c r="F40" s="28">
        <v>500</v>
      </c>
      <c r="G40" s="20">
        <v>100</v>
      </c>
      <c r="H40" s="22">
        <f t="shared" si="1"/>
        <v>50000</v>
      </c>
    </row>
    <row r="41" spans="1:8" s="23" customFormat="1" ht="30">
      <c r="A41" s="40">
        <v>4</v>
      </c>
      <c r="B41" s="18" t="s">
        <v>83</v>
      </c>
      <c r="C41" s="41" t="s">
        <v>84</v>
      </c>
      <c r="D41" s="98" t="s">
        <v>149</v>
      </c>
      <c r="E41" s="18" t="s">
        <v>78</v>
      </c>
      <c r="F41" s="21">
        <v>1600</v>
      </c>
      <c r="G41" s="20">
        <v>19</v>
      </c>
      <c r="H41" s="22">
        <f t="shared" si="1"/>
        <v>30400</v>
      </c>
    </row>
    <row r="42" spans="1:8" s="23" customFormat="1">
      <c r="A42" s="40">
        <v>5</v>
      </c>
      <c r="B42" s="18" t="s">
        <v>85</v>
      </c>
      <c r="C42" s="41" t="s">
        <v>86</v>
      </c>
      <c r="D42" s="98" t="s">
        <v>149</v>
      </c>
      <c r="E42" s="18" t="s">
        <v>27</v>
      </c>
      <c r="F42" s="21">
        <v>3000</v>
      </c>
      <c r="G42" s="20">
        <v>5</v>
      </c>
      <c r="H42" s="22">
        <f t="shared" si="1"/>
        <v>15000</v>
      </c>
    </row>
    <row r="43" spans="1:8" s="23" customFormat="1">
      <c r="A43" s="40">
        <v>6</v>
      </c>
      <c r="B43" s="18" t="s">
        <v>87</v>
      </c>
      <c r="C43" s="41" t="s">
        <v>88</v>
      </c>
      <c r="D43" s="98" t="s">
        <v>149</v>
      </c>
      <c r="E43" s="18" t="s">
        <v>27</v>
      </c>
      <c r="F43" s="21">
        <v>1300</v>
      </c>
      <c r="G43" s="20">
        <v>80</v>
      </c>
      <c r="H43" s="22">
        <f t="shared" si="1"/>
        <v>104000</v>
      </c>
    </row>
    <row r="44" spans="1:8" s="23" customFormat="1">
      <c r="A44" s="40">
        <v>7</v>
      </c>
      <c r="B44" s="18" t="s">
        <v>89</v>
      </c>
      <c r="C44" s="42" t="s">
        <v>90</v>
      </c>
      <c r="D44" s="98" t="s">
        <v>149</v>
      </c>
      <c r="E44" s="31" t="s">
        <v>27</v>
      </c>
      <c r="F44" s="31">
        <v>100</v>
      </c>
      <c r="G44" s="20">
        <v>450</v>
      </c>
      <c r="H44" s="22">
        <f t="shared" si="1"/>
        <v>45000</v>
      </c>
    </row>
    <row r="45" spans="1:8" s="23" customFormat="1" ht="24" customHeight="1">
      <c r="A45" s="40">
        <v>8</v>
      </c>
      <c r="B45" s="18" t="s">
        <v>91</v>
      </c>
      <c r="C45" s="41" t="s">
        <v>92</v>
      </c>
      <c r="D45" s="98" t="s">
        <v>149</v>
      </c>
      <c r="E45" s="18" t="s">
        <v>27</v>
      </c>
      <c r="F45" s="21">
        <v>800</v>
      </c>
      <c r="G45" s="20">
        <v>45</v>
      </c>
      <c r="H45" s="22">
        <f t="shared" si="1"/>
        <v>36000</v>
      </c>
    </row>
    <row r="46" spans="1:8" s="23" customFormat="1" ht="24" customHeight="1">
      <c r="A46" s="40">
        <v>9</v>
      </c>
      <c r="B46" s="18" t="s">
        <v>93</v>
      </c>
      <c r="C46" s="41" t="s">
        <v>92</v>
      </c>
      <c r="D46" s="98" t="s">
        <v>149</v>
      </c>
      <c r="E46" s="18" t="s">
        <v>27</v>
      </c>
      <c r="F46" s="21">
        <v>2400</v>
      </c>
      <c r="G46" s="20">
        <v>15</v>
      </c>
      <c r="H46" s="22">
        <f t="shared" si="1"/>
        <v>36000</v>
      </c>
    </row>
    <row r="47" spans="1:8" s="23" customFormat="1" ht="30">
      <c r="A47" s="40">
        <v>10</v>
      </c>
      <c r="B47" s="18" t="s">
        <v>94</v>
      </c>
      <c r="C47" s="41" t="s">
        <v>95</v>
      </c>
      <c r="D47" s="98" t="s">
        <v>149</v>
      </c>
      <c r="E47" s="18" t="s">
        <v>27</v>
      </c>
      <c r="F47" s="21">
        <v>2500</v>
      </c>
      <c r="G47" s="20">
        <v>9</v>
      </c>
      <c r="H47" s="22">
        <f t="shared" si="1"/>
        <v>22500</v>
      </c>
    </row>
    <row r="48" spans="1:8" s="23" customFormat="1" ht="30">
      <c r="A48" s="40">
        <v>11</v>
      </c>
      <c r="B48" s="18" t="s">
        <v>96</v>
      </c>
      <c r="C48" s="41" t="s">
        <v>97</v>
      </c>
      <c r="D48" s="98" t="s">
        <v>149</v>
      </c>
      <c r="E48" s="18" t="s">
        <v>27</v>
      </c>
      <c r="F48" s="21">
        <v>2000</v>
      </c>
      <c r="G48" s="20">
        <v>6</v>
      </c>
      <c r="H48" s="22">
        <f t="shared" si="1"/>
        <v>12000</v>
      </c>
    </row>
    <row r="49" spans="1:8" s="23" customFormat="1">
      <c r="A49" s="40">
        <v>12</v>
      </c>
      <c r="B49" s="18" t="s">
        <v>98</v>
      </c>
      <c r="C49" s="42" t="s">
        <v>99</v>
      </c>
      <c r="D49" s="98" t="s">
        <v>149</v>
      </c>
      <c r="E49" s="31" t="s">
        <v>27</v>
      </c>
      <c r="F49" s="21">
        <v>500</v>
      </c>
      <c r="G49" s="20">
        <v>10</v>
      </c>
      <c r="H49" s="22">
        <f t="shared" si="1"/>
        <v>5000</v>
      </c>
    </row>
    <row r="50" spans="1:8" s="23" customFormat="1">
      <c r="A50" s="40">
        <v>13</v>
      </c>
      <c r="B50" s="18" t="s">
        <v>100</v>
      </c>
      <c r="C50" s="41" t="s">
        <v>101</v>
      </c>
      <c r="D50" s="98" t="s">
        <v>149</v>
      </c>
      <c r="E50" s="18" t="s">
        <v>27</v>
      </c>
      <c r="F50" s="21">
        <v>100</v>
      </c>
      <c r="G50" s="20">
        <v>201</v>
      </c>
      <c r="H50" s="22">
        <f t="shared" si="1"/>
        <v>20100</v>
      </c>
    </row>
    <row r="51" spans="1:8" s="23" customFormat="1">
      <c r="A51" s="40">
        <v>14</v>
      </c>
      <c r="B51" s="28">
        <v>39224331</v>
      </c>
      <c r="C51" s="19" t="s">
        <v>102</v>
      </c>
      <c r="D51" s="98" t="s">
        <v>149</v>
      </c>
      <c r="E51" s="18" t="s">
        <v>27</v>
      </c>
      <c r="F51" s="21">
        <v>500</v>
      </c>
      <c r="G51" s="20">
        <v>18</v>
      </c>
      <c r="H51" s="22">
        <f t="shared" si="1"/>
        <v>9000</v>
      </c>
    </row>
    <row r="52" spans="1:8" s="23" customFormat="1">
      <c r="A52" s="40">
        <v>15</v>
      </c>
      <c r="B52" s="28">
        <v>39831240</v>
      </c>
      <c r="C52" s="19" t="s">
        <v>103</v>
      </c>
      <c r="D52" s="98" t="s">
        <v>149</v>
      </c>
      <c r="E52" s="18" t="s">
        <v>27</v>
      </c>
      <c r="F52" s="21">
        <v>350</v>
      </c>
      <c r="G52" s="20">
        <v>36</v>
      </c>
      <c r="H52" s="22">
        <f t="shared" si="1"/>
        <v>12600</v>
      </c>
    </row>
    <row r="53" spans="1:8" s="23" customFormat="1">
      <c r="A53" s="40">
        <v>16</v>
      </c>
      <c r="B53" s="18" t="s">
        <v>104</v>
      </c>
      <c r="C53" s="42" t="s">
        <v>105</v>
      </c>
      <c r="D53" s="98" t="s">
        <v>149</v>
      </c>
      <c r="E53" s="31" t="s">
        <v>27</v>
      </c>
      <c r="F53" s="31" t="s">
        <v>106</v>
      </c>
      <c r="G53" s="20">
        <v>72</v>
      </c>
      <c r="H53" s="22">
        <f t="shared" si="1"/>
        <v>28800</v>
      </c>
    </row>
    <row r="54" spans="1:8" s="23" customFormat="1">
      <c r="A54" s="40">
        <v>17</v>
      </c>
      <c r="B54" s="18" t="s">
        <v>107</v>
      </c>
      <c r="C54" s="42" t="s">
        <v>108</v>
      </c>
      <c r="D54" s="98" t="s">
        <v>149</v>
      </c>
      <c r="E54" s="31" t="s">
        <v>27</v>
      </c>
      <c r="F54" s="31" t="s">
        <v>109</v>
      </c>
      <c r="G54" s="20">
        <v>72</v>
      </c>
      <c r="H54" s="22">
        <f t="shared" si="1"/>
        <v>30240</v>
      </c>
    </row>
    <row r="55" spans="1:8" s="23" customFormat="1">
      <c r="A55" s="40">
        <v>18</v>
      </c>
      <c r="B55" s="18" t="s">
        <v>110</v>
      </c>
      <c r="C55" s="42" t="s">
        <v>111</v>
      </c>
      <c r="D55" s="98" t="s">
        <v>149</v>
      </c>
      <c r="E55" s="31" t="s">
        <v>27</v>
      </c>
      <c r="F55" s="31" t="s">
        <v>112</v>
      </c>
      <c r="G55" s="20">
        <v>72</v>
      </c>
      <c r="H55" s="22">
        <f t="shared" si="1"/>
        <v>72000</v>
      </c>
    </row>
    <row r="56" spans="1:8" s="47" customFormat="1">
      <c r="A56" s="40">
        <v>19</v>
      </c>
      <c r="B56" s="18" t="s">
        <v>113</v>
      </c>
      <c r="C56" s="42" t="s">
        <v>114</v>
      </c>
      <c r="D56" s="98" t="s">
        <v>149</v>
      </c>
      <c r="E56" s="31" t="s">
        <v>27</v>
      </c>
      <c r="F56" s="31">
        <v>300</v>
      </c>
      <c r="G56" s="20">
        <v>72</v>
      </c>
      <c r="H56" s="22">
        <f t="shared" si="1"/>
        <v>21600</v>
      </c>
    </row>
    <row r="57" spans="1:8" s="23" customFormat="1" ht="30">
      <c r="A57" s="40">
        <v>20</v>
      </c>
      <c r="B57" s="18" t="s">
        <v>115</v>
      </c>
      <c r="C57" s="42" t="s">
        <v>116</v>
      </c>
      <c r="D57" s="98" t="s">
        <v>149</v>
      </c>
      <c r="E57" s="31" t="s">
        <v>27</v>
      </c>
      <c r="F57" s="31" t="s">
        <v>117</v>
      </c>
      <c r="G57" s="20">
        <v>45</v>
      </c>
      <c r="H57" s="22">
        <f t="shared" si="1"/>
        <v>22500</v>
      </c>
    </row>
    <row r="58" spans="1:8" s="23" customFormat="1">
      <c r="A58" s="40">
        <v>21</v>
      </c>
      <c r="B58" s="18" t="s">
        <v>118</v>
      </c>
      <c r="C58" s="42" t="s">
        <v>119</v>
      </c>
      <c r="D58" s="98" t="s">
        <v>149</v>
      </c>
      <c r="E58" s="31" t="s">
        <v>120</v>
      </c>
      <c r="F58" s="31" t="s">
        <v>121</v>
      </c>
      <c r="G58" s="20">
        <v>25</v>
      </c>
      <c r="H58" s="22">
        <f t="shared" si="1"/>
        <v>72500</v>
      </c>
    </row>
    <row r="59" spans="1:8" s="23" customFormat="1">
      <c r="A59" s="40">
        <v>22</v>
      </c>
      <c r="B59" s="18" t="s">
        <v>122</v>
      </c>
      <c r="C59" s="319" t="s">
        <v>123</v>
      </c>
      <c r="D59" s="98" t="s">
        <v>149</v>
      </c>
      <c r="E59" s="31" t="s">
        <v>120</v>
      </c>
      <c r="F59" s="31" t="s">
        <v>124</v>
      </c>
      <c r="G59" s="20">
        <v>20</v>
      </c>
      <c r="H59" s="22">
        <f t="shared" si="1"/>
        <v>50000</v>
      </c>
    </row>
    <row r="60" spans="1:8" s="23" customFormat="1">
      <c r="A60" s="40">
        <v>23</v>
      </c>
      <c r="B60" s="18" t="s">
        <v>125</v>
      </c>
      <c r="C60" s="320"/>
      <c r="D60" s="98" t="s">
        <v>149</v>
      </c>
      <c r="E60" s="31" t="s">
        <v>120</v>
      </c>
      <c r="F60" s="31" t="s">
        <v>126</v>
      </c>
      <c r="G60" s="20">
        <v>20</v>
      </c>
      <c r="H60" s="22">
        <f t="shared" si="1"/>
        <v>30000</v>
      </c>
    </row>
    <row r="61" spans="1:8" s="23" customFormat="1">
      <c r="A61" s="40">
        <v>24</v>
      </c>
      <c r="B61" s="18" t="s">
        <v>127</v>
      </c>
      <c r="C61" s="42" t="s">
        <v>128</v>
      </c>
      <c r="D61" s="98" t="s">
        <v>149</v>
      </c>
      <c r="E61" s="31" t="s">
        <v>23</v>
      </c>
      <c r="F61" s="31" t="s">
        <v>129</v>
      </c>
      <c r="G61" s="20">
        <v>15</v>
      </c>
      <c r="H61" s="22">
        <f t="shared" si="1"/>
        <v>12750</v>
      </c>
    </row>
    <row r="62" spans="1:8" s="23" customFormat="1">
      <c r="A62" s="40">
        <v>25</v>
      </c>
      <c r="B62" s="18" t="s">
        <v>130</v>
      </c>
      <c r="C62" s="42" t="s">
        <v>131</v>
      </c>
      <c r="D62" s="98" t="s">
        <v>149</v>
      </c>
      <c r="E62" s="31" t="s">
        <v>23</v>
      </c>
      <c r="F62" s="31" t="s">
        <v>124</v>
      </c>
      <c r="G62" s="20">
        <v>60</v>
      </c>
      <c r="H62" s="22">
        <f t="shared" si="1"/>
        <v>150000</v>
      </c>
    </row>
    <row r="63" spans="1:8" s="23" customFormat="1">
      <c r="A63" s="40">
        <v>26</v>
      </c>
      <c r="B63" s="18" t="s">
        <v>132</v>
      </c>
      <c r="C63" s="42" t="s">
        <v>133</v>
      </c>
      <c r="D63" s="98" t="s">
        <v>149</v>
      </c>
      <c r="E63" s="31" t="s">
        <v>134</v>
      </c>
      <c r="F63" s="31" t="s">
        <v>135</v>
      </c>
      <c r="G63" s="20">
        <v>500</v>
      </c>
      <c r="H63" s="22">
        <f t="shared" si="1"/>
        <v>75000</v>
      </c>
    </row>
    <row r="64" spans="1:8" s="23" customFormat="1" ht="30">
      <c r="A64" s="40">
        <v>27</v>
      </c>
      <c r="B64" s="18" t="s">
        <v>136</v>
      </c>
      <c r="C64" s="42" t="s">
        <v>137</v>
      </c>
      <c r="D64" s="98" t="s">
        <v>149</v>
      </c>
      <c r="E64" s="31" t="s">
        <v>134</v>
      </c>
      <c r="F64" s="31" t="s">
        <v>138</v>
      </c>
      <c r="G64" s="20">
        <v>350</v>
      </c>
      <c r="H64" s="22">
        <f t="shared" si="1"/>
        <v>70000</v>
      </c>
    </row>
    <row r="65" spans="1:11" s="121" customFormat="1">
      <c r="A65" s="115"/>
      <c r="B65" s="365" t="s">
        <v>74</v>
      </c>
      <c r="C65" s="365"/>
      <c r="D65" s="365"/>
      <c r="E65" s="122"/>
      <c r="F65" s="122"/>
      <c r="G65" s="123"/>
      <c r="H65" s="124">
        <f>SUM(H38:H64)</f>
        <v>1049990</v>
      </c>
    </row>
    <row r="66" spans="1:11" s="23" customFormat="1" ht="15.75">
      <c r="A66" s="17"/>
      <c r="B66" s="374" t="s">
        <v>139</v>
      </c>
      <c r="C66" s="375"/>
      <c r="D66" s="376"/>
      <c r="E66" s="28"/>
      <c r="F66" s="52"/>
      <c r="G66" s="20"/>
      <c r="H66" s="53"/>
    </row>
    <row r="67" spans="1:11" s="47" customFormat="1">
      <c r="A67" s="54">
        <v>1</v>
      </c>
      <c r="B67" s="31" t="s">
        <v>140</v>
      </c>
      <c r="C67" s="43" t="s">
        <v>141</v>
      </c>
      <c r="D67" s="161" t="s">
        <v>178</v>
      </c>
      <c r="E67" s="44" t="s">
        <v>78</v>
      </c>
      <c r="F67" s="44">
        <v>400</v>
      </c>
      <c r="G67" s="31" t="s">
        <v>143</v>
      </c>
      <c r="H67" s="55">
        <f t="shared" ref="H67:H86" si="2">F67*G67</f>
        <v>1200000</v>
      </c>
    </row>
    <row r="68" spans="1:11" s="47" customFormat="1">
      <c r="A68" s="54">
        <v>2</v>
      </c>
      <c r="B68" s="31" t="s">
        <v>144</v>
      </c>
      <c r="C68" s="43" t="s">
        <v>145</v>
      </c>
      <c r="D68" s="161" t="s">
        <v>178</v>
      </c>
      <c r="E68" s="44" t="s">
        <v>146</v>
      </c>
      <c r="F68" s="44">
        <v>190</v>
      </c>
      <c r="G68" s="31" t="s">
        <v>147</v>
      </c>
      <c r="H68" s="55">
        <v>3990000</v>
      </c>
    </row>
    <row r="69" spans="1:11" s="47" customFormat="1">
      <c r="A69" s="54">
        <v>3</v>
      </c>
      <c r="B69" s="31" t="s">
        <v>283</v>
      </c>
      <c r="C69" s="43" t="s">
        <v>280</v>
      </c>
      <c r="D69" s="161" t="s">
        <v>178</v>
      </c>
      <c r="E69" s="44" t="s">
        <v>78</v>
      </c>
      <c r="F69" s="44">
        <v>220</v>
      </c>
      <c r="G69" s="31" t="s">
        <v>252</v>
      </c>
      <c r="H69" s="55">
        <v>440000</v>
      </c>
    </row>
    <row r="70" spans="1:11" s="47" customFormat="1">
      <c r="A70" s="54">
        <v>4</v>
      </c>
      <c r="B70" s="164" t="s">
        <v>282</v>
      </c>
      <c r="C70" s="165" t="s">
        <v>281</v>
      </c>
      <c r="D70" s="166" t="s">
        <v>178</v>
      </c>
      <c r="E70" s="117" t="s">
        <v>78</v>
      </c>
      <c r="F70" s="117">
        <v>470</v>
      </c>
      <c r="G70" s="116" t="s">
        <v>117</v>
      </c>
      <c r="H70" s="167">
        <v>235000</v>
      </c>
      <c r="I70" s="121"/>
      <c r="J70" s="121"/>
      <c r="K70" s="121"/>
    </row>
    <row r="71" spans="1:11" s="47" customFormat="1" ht="30">
      <c r="A71" s="54">
        <v>5</v>
      </c>
      <c r="B71" s="164" t="s">
        <v>292</v>
      </c>
      <c r="C71" s="165" t="s">
        <v>291</v>
      </c>
      <c r="D71" s="166" t="s">
        <v>149</v>
      </c>
      <c r="E71" s="117" t="s">
        <v>27</v>
      </c>
      <c r="F71" s="117">
        <v>25000</v>
      </c>
      <c r="G71" s="116" t="s">
        <v>31</v>
      </c>
      <c r="H71" s="165">
        <v>100000</v>
      </c>
      <c r="I71" s="121"/>
      <c r="J71" s="121"/>
      <c r="K71" s="121"/>
    </row>
    <row r="72" spans="1:11" s="47" customFormat="1">
      <c r="A72" s="215"/>
      <c r="B72" s="369" t="s">
        <v>74</v>
      </c>
      <c r="C72" s="370"/>
      <c r="D72" s="371"/>
      <c r="E72" s="216"/>
      <c r="F72" s="217"/>
      <c r="G72" s="218"/>
      <c r="H72" s="219">
        <v>5965000</v>
      </c>
      <c r="I72" s="121"/>
      <c r="J72" s="121"/>
      <c r="K72" s="121"/>
    </row>
    <row r="73" spans="1:11" s="23" customFormat="1">
      <c r="A73" s="40"/>
      <c r="B73" s="168"/>
      <c r="C73" s="169" t="s">
        <v>148</v>
      </c>
      <c r="D73" s="170"/>
      <c r="E73" s="170"/>
      <c r="F73" s="170"/>
      <c r="G73" s="168"/>
      <c r="H73" s="171"/>
      <c r="I73" s="121"/>
      <c r="J73" s="121"/>
      <c r="K73" s="121"/>
    </row>
    <row r="74" spans="1:11" s="23" customFormat="1" ht="60">
      <c r="A74" s="40">
        <v>1</v>
      </c>
      <c r="B74" s="172" t="s">
        <v>189</v>
      </c>
      <c r="C74" s="173" t="s">
        <v>188</v>
      </c>
      <c r="D74" s="116" t="s">
        <v>149</v>
      </c>
      <c r="E74" s="117" t="s">
        <v>150</v>
      </c>
      <c r="F74" s="117">
        <v>960000</v>
      </c>
      <c r="G74" s="116" t="s">
        <v>20</v>
      </c>
      <c r="H74" s="167">
        <f t="shared" si="2"/>
        <v>960000</v>
      </c>
      <c r="I74" s="121"/>
      <c r="J74" s="121"/>
      <c r="K74" s="121"/>
    </row>
    <row r="75" spans="1:11" s="23" customFormat="1" ht="30">
      <c r="A75" s="40">
        <v>2</v>
      </c>
      <c r="B75" s="116" t="s">
        <v>151</v>
      </c>
      <c r="C75" s="165" t="s">
        <v>152</v>
      </c>
      <c r="D75" s="117" t="s">
        <v>149</v>
      </c>
      <c r="E75" s="117" t="s">
        <v>150</v>
      </c>
      <c r="F75" s="118">
        <v>30000000</v>
      </c>
      <c r="G75" s="118">
        <v>1</v>
      </c>
      <c r="H75" s="174">
        <f>F75*G75</f>
        <v>30000000</v>
      </c>
      <c r="I75" s="121"/>
      <c r="J75" s="121"/>
      <c r="K75" s="121"/>
    </row>
    <row r="76" spans="1:11" s="23" customFormat="1">
      <c r="A76" s="40">
        <v>3</v>
      </c>
      <c r="B76" s="116" t="s">
        <v>153</v>
      </c>
      <c r="C76" s="165" t="s">
        <v>154</v>
      </c>
      <c r="D76" s="117" t="s">
        <v>149</v>
      </c>
      <c r="E76" s="117" t="s">
        <v>150</v>
      </c>
      <c r="F76" s="118">
        <v>7670000</v>
      </c>
      <c r="G76" s="118">
        <v>1</v>
      </c>
      <c r="H76" s="174">
        <v>7670000</v>
      </c>
      <c r="I76" s="121"/>
      <c r="J76" s="121"/>
      <c r="K76" s="121"/>
    </row>
    <row r="77" spans="1:11" s="23" customFormat="1" ht="45">
      <c r="A77" s="40">
        <v>4</v>
      </c>
      <c r="B77" s="116" t="s">
        <v>155</v>
      </c>
      <c r="C77" s="165" t="s">
        <v>156</v>
      </c>
      <c r="D77" s="117" t="s">
        <v>149</v>
      </c>
      <c r="E77" s="117" t="s">
        <v>150</v>
      </c>
      <c r="F77" s="118">
        <v>40000</v>
      </c>
      <c r="G77" s="118">
        <v>1</v>
      </c>
      <c r="H77" s="174">
        <f t="shared" si="2"/>
        <v>40000</v>
      </c>
      <c r="I77" s="121"/>
      <c r="J77" s="121"/>
      <c r="K77" s="121"/>
    </row>
    <row r="78" spans="1:11" s="23" customFormat="1" ht="30">
      <c r="A78" s="40">
        <v>5</v>
      </c>
      <c r="B78" s="116" t="s">
        <v>157</v>
      </c>
      <c r="C78" s="165" t="s">
        <v>158</v>
      </c>
      <c r="D78" s="117" t="s">
        <v>149</v>
      </c>
      <c r="E78" s="117" t="s">
        <v>150</v>
      </c>
      <c r="F78" s="118">
        <v>4510000</v>
      </c>
      <c r="G78" s="118">
        <v>1</v>
      </c>
      <c r="H78" s="174">
        <f t="shared" si="2"/>
        <v>4510000</v>
      </c>
      <c r="I78" s="121"/>
      <c r="J78" s="121"/>
      <c r="K78" s="121"/>
    </row>
    <row r="79" spans="1:11" s="23" customFormat="1" ht="60">
      <c r="A79" s="40">
        <v>6</v>
      </c>
      <c r="B79" s="116" t="s">
        <v>159</v>
      </c>
      <c r="C79" s="165" t="s">
        <v>160</v>
      </c>
      <c r="D79" s="117" t="s">
        <v>149</v>
      </c>
      <c r="E79" s="117" t="s">
        <v>150</v>
      </c>
      <c r="F79" s="116" t="s">
        <v>161</v>
      </c>
      <c r="G79" s="118">
        <v>1</v>
      </c>
      <c r="H79" s="174">
        <f t="shared" si="2"/>
        <v>200000</v>
      </c>
      <c r="I79" s="175"/>
      <c r="J79" s="121"/>
      <c r="K79" s="121"/>
    </row>
    <row r="80" spans="1:11" s="23" customFormat="1" ht="30">
      <c r="A80" s="40">
        <v>7</v>
      </c>
      <c r="B80" s="116" t="s">
        <v>162</v>
      </c>
      <c r="C80" s="165" t="s">
        <v>163</v>
      </c>
      <c r="D80" s="176" t="s">
        <v>149</v>
      </c>
      <c r="E80" s="117" t="s">
        <v>150</v>
      </c>
      <c r="F80" s="116" t="s">
        <v>164</v>
      </c>
      <c r="G80" s="118">
        <v>1</v>
      </c>
      <c r="H80" s="174">
        <f t="shared" si="2"/>
        <v>900000</v>
      </c>
      <c r="I80" s="121"/>
      <c r="J80" s="121"/>
      <c r="K80" s="121"/>
    </row>
    <row r="81" spans="1:11" s="23" customFormat="1" ht="60">
      <c r="A81" s="40">
        <v>8</v>
      </c>
      <c r="B81" s="116" t="s">
        <v>165</v>
      </c>
      <c r="C81" s="165" t="s">
        <v>166</v>
      </c>
      <c r="D81" s="117" t="s">
        <v>149</v>
      </c>
      <c r="E81" s="117" t="s">
        <v>150</v>
      </c>
      <c r="F81" s="118">
        <v>990000</v>
      </c>
      <c r="G81" s="118">
        <v>1</v>
      </c>
      <c r="H81" s="174">
        <f t="shared" si="2"/>
        <v>990000</v>
      </c>
      <c r="I81" s="121"/>
      <c r="J81" s="121"/>
      <c r="K81" s="121"/>
    </row>
    <row r="82" spans="1:11" s="23" customFormat="1" ht="30">
      <c r="A82" s="306">
        <v>9</v>
      </c>
      <c r="B82" s="307" t="s">
        <v>285</v>
      </c>
      <c r="C82" s="165" t="s">
        <v>284</v>
      </c>
      <c r="D82" s="308" t="s">
        <v>178</v>
      </c>
      <c r="E82" s="308" t="s">
        <v>150</v>
      </c>
      <c r="F82" s="309">
        <v>799000</v>
      </c>
      <c r="G82" s="118">
        <v>1</v>
      </c>
      <c r="H82" s="174">
        <f t="shared" si="2"/>
        <v>799000</v>
      </c>
      <c r="I82" s="121"/>
      <c r="J82" s="121"/>
      <c r="K82" s="121"/>
    </row>
    <row r="83" spans="1:11" s="23" customFormat="1" ht="30">
      <c r="A83" s="306">
        <v>10</v>
      </c>
      <c r="B83" s="307" t="s">
        <v>285</v>
      </c>
      <c r="C83" s="165" t="s">
        <v>286</v>
      </c>
      <c r="D83" s="308" t="s">
        <v>178</v>
      </c>
      <c r="E83" s="308" t="s">
        <v>150</v>
      </c>
      <c r="F83" s="309">
        <v>1425000</v>
      </c>
      <c r="G83" s="118">
        <v>1</v>
      </c>
      <c r="H83" s="310">
        <f t="shared" si="2"/>
        <v>1425000</v>
      </c>
      <c r="I83" s="121"/>
      <c r="J83" s="121"/>
      <c r="K83" s="121"/>
    </row>
    <row r="84" spans="1:11" s="23" customFormat="1" ht="42" customHeight="1">
      <c r="A84" s="311">
        <v>11</v>
      </c>
      <c r="B84" s="31" t="s">
        <v>273</v>
      </c>
      <c r="C84" s="312" t="s">
        <v>272</v>
      </c>
      <c r="D84" s="44" t="s">
        <v>178</v>
      </c>
      <c r="E84" s="44" t="s">
        <v>27</v>
      </c>
      <c r="F84" s="21">
        <v>15300000</v>
      </c>
      <c r="G84" s="21">
        <v>1</v>
      </c>
      <c r="H84" s="280">
        <f t="shared" si="2"/>
        <v>15300000</v>
      </c>
      <c r="I84" s="121"/>
      <c r="J84" s="121"/>
      <c r="K84" s="121"/>
    </row>
    <row r="85" spans="1:11" s="23" customFormat="1" ht="42" customHeight="1">
      <c r="A85" s="311">
        <v>12</v>
      </c>
      <c r="B85" s="31" t="s">
        <v>288</v>
      </c>
      <c r="C85" s="316" t="s">
        <v>289</v>
      </c>
      <c r="D85" s="44" t="s">
        <v>149</v>
      </c>
      <c r="E85" s="44" t="s">
        <v>27</v>
      </c>
      <c r="F85" s="21">
        <v>170000</v>
      </c>
      <c r="G85" s="21">
        <v>1</v>
      </c>
      <c r="H85" s="315">
        <f t="shared" si="2"/>
        <v>170000</v>
      </c>
      <c r="I85" s="121"/>
      <c r="J85" s="121"/>
      <c r="K85" s="121"/>
    </row>
    <row r="86" spans="1:11" s="23" customFormat="1" ht="42" customHeight="1">
      <c r="A86" s="311">
        <v>13</v>
      </c>
      <c r="B86" s="31" t="s">
        <v>287</v>
      </c>
      <c r="C86" s="316" t="s">
        <v>290</v>
      </c>
      <c r="D86" s="44" t="s">
        <v>149</v>
      </c>
      <c r="E86" s="44" t="s">
        <v>27</v>
      </c>
      <c r="F86" s="21">
        <v>80000</v>
      </c>
      <c r="G86" s="21">
        <v>1</v>
      </c>
      <c r="H86" s="315">
        <f t="shared" si="2"/>
        <v>80000</v>
      </c>
      <c r="I86" s="121"/>
      <c r="J86" s="121"/>
      <c r="K86" s="121"/>
    </row>
    <row r="87" spans="1:11" s="23" customFormat="1" ht="22.5" customHeight="1">
      <c r="A87" s="295"/>
      <c r="B87" s="296"/>
      <c r="C87" s="297" t="s">
        <v>180</v>
      </c>
      <c r="D87" s="298"/>
      <c r="E87" s="298"/>
      <c r="F87" s="299"/>
      <c r="G87" s="313"/>
      <c r="H87" s="314">
        <v>63044000</v>
      </c>
      <c r="I87" s="121"/>
      <c r="J87" s="121"/>
      <c r="K87" s="121"/>
    </row>
    <row r="88" spans="1:11" s="23" customFormat="1" ht="15.75">
      <c r="A88" s="300"/>
      <c r="B88" s="116"/>
      <c r="C88" s="177" t="s">
        <v>175</v>
      </c>
      <c r="D88" s="117"/>
      <c r="E88" s="117"/>
      <c r="F88" s="118"/>
      <c r="G88" s="118"/>
      <c r="H88" s="174"/>
      <c r="I88" s="121"/>
      <c r="J88" s="121"/>
      <c r="K88" s="121"/>
    </row>
    <row r="89" spans="1:11" s="23" customFormat="1" ht="21.75" customHeight="1">
      <c r="A89" s="40"/>
      <c r="B89" s="116"/>
      <c r="C89" s="177" t="s">
        <v>173</v>
      </c>
      <c r="D89" s="117"/>
      <c r="E89" s="117"/>
      <c r="F89" s="118"/>
      <c r="G89" s="118"/>
      <c r="H89" s="174"/>
      <c r="I89" s="121"/>
      <c r="J89" s="121"/>
      <c r="K89" s="121"/>
    </row>
    <row r="90" spans="1:11" s="23" customFormat="1" ht="105">
      <c r="A90" s="40"/>
      <c r="B90" s="178" t="s">
        <v>176</v>
      </c>
      <c r="C90" s="179" t="s">
        <v>177</v>
      </c>
      <c r="D90" s="166" t="s">
        <v>178</v>
      </c>
      <c r="E90" s="166" t="s">
        <v>179</v>
      </c>
      <c r="F90" s="118">
        <v>10714000</v>
      </c>
      <c r="G90" s="118">
        <v>1</v>
      </c>
      <c r="H90" s="174">
        <v>10714000</v>
      </c>
      <c r="I90" s="121"/>
      <c r="J90" s="121"/>
      <c r="K90" s="121"/>
    </row>
    <row r="91" spans="1:11" s="23" customFormat="1" ht="75">
      <c r="A91" s="90"/>
      <c r="B91" s="180" t="s">
        <v>270</v>
      </c>
      <c r="C91" s="288" t="s">
        <v>271</v>
      </c>
      <c r="D91" s="289" t="s">
        <v>178</v>
      </c>
      <c r="E91" s="289" t="s">
        <v>179</v>
      </c>
      <c r="F91" s="290">
        <v>55426133</v>
      </c>
      <c r="G91" s="278">
        <v>7.5</v>
      </c>
      <c r="H91" s="279">
        <v>415696000</v>
      </c>
      <c r="I91" s="121"/>
      <c r="J91" s="121"/>
      <c r="K91" s="121"/>
    </row>
    <row r="92" spans="1:11" s="23" customFormat="1" ht="23.25" customHeight="1">
      <c r="A92" s="295"/>
      <c r="B92" s="296"/>
      <c r="C92" s="297" t="s">
        <v>180</v>
      </c>
      <c r="D92" s="298"/>
      <c r="E92" s="298"/>
      <c r="F92" s="299"/>
      <c r="G92" s="287"/>
      <c r="H92" s="274">
        <v>426410000</v>
      </c>
      <c r="I92" s="121"/>
      <c r="J92" s="121"/>
      <c r="K92" s="121"/>
    </row>
    <row r="93" spans="1:11" s="23" customFormat="1" ht="23.25" customHeight="1">
      <c r="A93" s="291"/>
      <c r="B93" s="292"/>
      <c r="C93" s="293" t="s">
        <v>182</v>
      </c>
      <c r="D93" s="294"/>
      <c r="E93" s="294"/>
      <c r="F93" s="278"/>
      <c r="G93" s="118"/>
      <c r="H93" s="119"/>
      <c r="I93" s="121"/>
      <c r="J93" s="121"/>
      <c r="K93" s="121"/>
    </row>
    <row r="94" spans="1:11" s="23" customFormat="1" ht="23.25" customHeight="1">
      <c r="A94" s="115"/>
      <c r="B94" s="178" t="s">
        <v>186</v>
      </c>
      <c r="C94" s="188" t="s">
        <v>183</v>
      </c>
      <c r="D94" s="194" t="s">
        <v>184</v>
      </c>
      <c r="E94" s="194" t="s">
        <v>120</v>
      </c>
      <c r="F94" s="195">
        <v>2500</v>
      </c>
      <c r="G94" s="195">
        <v>1000</v>
      </c>
      <c r="H94" s="196">
        <f>F94*G94</f>
        <v>2500000</v>
      </c>
      <c r="I94" s="121"/>
      <c r="J94" s="121"/>
      <c r="K94" s="121"/>
    </row>
    <row r="95" spans="1:11" s="23" customFormat="1" ht="57" thickBot="1">
      <c r="A95" s="90"/>
      <c r="B95" s="180" t="s">
        <v>187</v>
      </c>
      <c r="C95" s="189" t="s">
        <v>185</v>
      </c>
      <c r="D95" s="197" t="s">
        <v>184</v>
      </c>
      <c r="E95" s="197" t="s">
        <v>120</v>
      </c>
      <c r="F95" s="198">
        <v>200</v>
      </c>
      <c r="G95" s="198">
        <v>6000</v>
      </c>
      <c r="H95" s="282">
        <f>F95*G95</f>
        <v>1200000</v>
      </c>
    </row>
    <row r="96" spans="1:11" s="23" customFormat="1" ht="15.75" thickBot="1">
      <c r="A96" s="147"/>
      <c r="B96" s="362" t="s">
        <v>74</v>
      </c>
      <c r="C96" s="363"/>
      <c r="D96" s="364"/>
      <c r="E96" s="148"/>
      <c r="F96" s="148"/>
      <c r="G96" s="149"/>
      <c r="H96" s="150">
        <f>SUM(H94:H95)</f>
        <v>3700000</v>
      </c>
    </row>
    <row r="97" spans="1:8" s="47" customFormat="1" ht="16.5" thickBot="1">
      <c r="A97" s="226"/>
      <c r="B97" s="227"/>
      <c r="C97" s="248" t="s">
        <v>191</v>
      </c>
      <c r="D97" s="228"/>
      <c r="E97" s="229"/>
      <c r="F97" s="229"/>
      <c r="G97" s="230"/>
      <c r="H97" s="231"/>
    </row>
    <row r="98" spans="1:8" s="23" customFormat="1" ht="90.75" thickBot="1">
      <c r="A98" s="181"/>
      <c r="B98" s="182">
        <v>71241200</v>
      </c>
      <c r="C98" s="184" t="s">
        <v>190</v>
      </c>
      <c r="D98" s="199" t="s">
        <v>178</v>
      </c>
      <c r="E98" s="200" t="s">
        <v>27</v>
      </c>
      <c r="F98" s="200">
        <v>3048000</v>
      </c>
      <c r="G98" s="201" t="s">
        <v>20</v>
      </c>
      <c r="H98" s="186">
        <v>3048000</v>
      </c>
    </row>
    <row r="99" spans="1:8" s="23" customFormat="1" ht="19.5" hidden="1" thickBot="1">
      <c r="A99" s="181"/>
      <c r="B99" s="182"/>
      <c r="C99" s="211"/>
      <c r="D99" s="199"/>
      <c r="E99" s="200"/>
      <c r="F99" s="212"/>
      <c r="G99" s="201"/>
      <c r="H99" s="186"/>
    </row>
    <row r="100" spans="1:8" s="23" customFormat="1" ht="21.75" hidden="1" thickBot="1">
      <c r="A100" s="162"/>
      <c r="B100" s="182"/>
      <c r="C100" s="190"/>
      <c r="D100" s="183"/>
      <c r="E100" s="184"/>
      <c r="F100" s="193"/>
      <c r="G100" s="185"/>
      <c r="H100" s="186"/>
    </row>
    <row r="101" spans="1:8" s="23" customFormat="1" ht="21.75" hidden="1" thickBot="1">
      <c r="A101" s="162"/>
      <c r="B101" s="182"/>
      <c r="C101" s="190"/>
      <c r="D101" s="183"/>
      <c r="E101" s="184"/>
      <c r="F101" s="192"/>
      <c r="G101" s="185"/>
      <c r="H101" s="186"/>
    </row>
    <row r="102" spans="1:8" s="23" customFormat="1" ht="21.75" hidden="1" thickBot="1">
      <c r="A102" s="162"/>
      <c r="B102" s="182"/>
      <c r="C102" s="285"/>
      <c r="D102" s="283"/>
      <c r="E102" s="184"/>
      <c r="F102" s="192"/>
      <c r="G102" s="185"/>
      <c r="H102" s="186"/>
    </row>
    <row r="103" spans="1:8" s="23" customFormat="1" ht="90.75" thickBot="1">
      <c r="A103" s="162"/>
      <c r="B103" s="182">
        <v>45261124</v>
      </c>
      <c r="C103" s="305" t="s">
        <v>274</v>
      </c>
      <c r="D103" s="303" t="s">
        <v>178</v>
      </c>
      <c r="E103" s="281" t="s">
        <v>150</v>
      </c>
      <c r="F103" s="192">
        <v>100308740</v>
      </c>
      <c r="G103" s="185" t="s">
        <v>20</v>
      </c>
      <c r="H103" s="275">
        <v>100308740</v>
      </c>
    </row>
    <row r="104" spans="1:8" s="23" customFormat="1" ht="17.25" thickBot="1">
      <c r="A104" s="162"/>
      <c r="B104" s="182">
        <v>34121100</v>
      </c>
      <c r="C104" s="301" t="s">
        <v>268</v>
      </c>
      <c r="D104" s="304" t="s">
        <v>178</v>
      </c>
      <c r="E104" s="302" t="s">
        <v>27</v>
      </c>
      <c r="F104" s="192">
        <v>13500000</v>
      </c>
      <c r="G104" s="185" t="s">
        <v>24</v>
      </c>
      <c r="H104" s="275">
        <v>27000000</v>
      </c>
    </row>
    <row r="105" spans="1:8" s="23" customFormat="1" ht="17.25" thickBot="1">
      <c r="A105" s="162"/>
      <c r="B105" s="182">
        <v>44921500</v>
      </c>
      <c r="C105" s="286" t="s">
        <v>200</v>
      </c>
      <c r="D105" s="183" t="s">
        <v>178</v>
      </c>
      <c r="E105" s="184" t="s">
        <v>120</v>
      </c>
      <c r="F105" s="192">
        <v>150</v>
      </c>
      <c r="G105" s="185" t="s">
        <v>138</v>
      </c>
      <c r="H105" s="186">
        <v>30000</v>
      </c>
    </row>
    <row r="106" spans="1:8" s="23" customFormat="1" ht="17.25" thickBot="1">
      <c r="A106" s="162"/>
      <c r="B106" s="182">
        <v>44111414</v>
      </c>
      <c r="C106" s="191" t="s">
        <v>201</v>
      </c>
      <c r="D106" s="183" t="s">
        <v>178</v>
      </c>
      <c r="E106" s="184" t="s">
        <v>120</v>
      </c>
      <c r="F106" s="192">
        <v>800</v>
      </c>
      <c r="G106" s="185" t="s">
        <v>213</v>
      </c>
      <c r="H106" s="186">
        <v>240000</v>
      </c>
    </row>
    <row r="107" spans="1:8" s="23" customFormat="1" ht="33.75" thickBot="1">
      <c r="A107" s="162"/>
      <c r="B107" s="182">
        <v>44311130</v>
      </c>
      <c r="C107" s="191" t="s">
        <v>202</v>
      </c>
      <c r="D107" s="183" t="s">
        <v>178</v>
      </c>
      <c r="E107" s="184" t="s">
        <v>203</v>
      </c>
      <c r="F107" s="192">
        <v>433.33</v>
      </c>
      <c r="G107" s="185" t="s">
        <v>204</v>
      </c>
      <c r="H107" s="186">
        <v>975000</v>
      </c>
    </row>
    <row r="108" spans="1:8" s="23" customFormat="1" ht="33.75" thickBot="1">
      <c r="A108" s="162"/>
      <c r="B108" s="182">
        <v>44161130</v>
      </c>
      <c r="C108" s="191" t="s">
        <v>205</v>
      </c>
      <c r="D108" s="183" t="s">
        <v>178</v>
      </c>
      <c r="E108" s="184" t="s">
        <v>206</v>
      </c>
      <c r="F108" s="192">
        <v>1400</v>
      </c>
      <c r="G108" s="185" t="s">
        <v>112</v>
      </c>
      <c r="H108" s="186">
        <v>1400000</v>
      </c>
    </row>
    <row r="109" spans="1:8" s="23" customFormat="1" ht="17.25" thickBot="1">
      <c r="A109" s="162"/>
      <c r="B109" s="182">
        <v>39111280</v>
      </c>
      <c r="C109" s="191" t="s">
        <v>214</v>
      </c>
      <c r="D109" s="183" t="s">
        <v>178</v>
      </c>
      <c r="E109" s="184" t="s">
        <v>203</v>
      </c>
      <c r="F109" s="192">
        <v>5000</v>
      </c>
      <c r="G109" s="185" t="s">
        <v>207</v>
      </c>
      <c r="H109" s="186">
        <v>225000</v>
      </c>
    </row>
    <row r="110" spans="1:8" s="23" customFormat="1" ht="33.75" thickBot="1">
      <c r="A110" s="162"/>
      <c r="B110" s="182">
        <v>31331280</v>
      </c>
      <c r="C110" s="191" t="s">
        <v>208</v>
      </c>
      <c r="D110" s="183" t="s">
        <v>178</v>
      </c>
      <c r="E110" s="184" t="s">
        <v>206</v>
      </c>
      <c r="F110" s="192">
        <v>250</v>
      </c>
      <c r="G110" s="185" t="s">
        <v>209</v>
      </c>
      <c r="H110" s="186">
        <v>25000</v>
      </c>
    </row>
    <row r="111" spans="1:8" s="23" customFormat="1" ht="50.25" thickBot="1">
      <c r="A111" s="162"/>
      <c r="B111" s="182">
        <v>44531193</v>
      </c>
      <c r="C111" s="191" t="s">
        <v>210</v>
      </c>
      <c r="D111" s="183" t="s">
        <v>178</v>
      </c>
      <c r="E111" s="184" t="s">
        <v>206</v>
      </c>
      <c r="F111" s="192">
        <v>1500</v>
      </c>
      <c r="G111" s="185" t="s">
        <v>138</v>
      </c>
      <c r="H111" s="186">
        <v>300000</v>
      </c>
    </row>
    <row r="112" spans="1:8" s="23" customFormat="1" ht="17.25" thickBot="1">
      <c r="A112" s="162"/>
      <c r="B112" s="182">
        <v>44311160</v>
      </c>
      <c r="C112" s="191" t="s">
        <v>211</v>
      </c>
      <c r="D112" s="183" t="s">
        <v>178</v>
      </c>
      <c r="E112" s="184" t="s">
        <v>206</v>
      </c>
      <c r="F112" s="192">
        <v>470</v>
      </c>
      <c r="G112" s="185" t="s">
        <v>138</v>
      </c>
      <c r="H112" s="186">
        <v>94000</v>
      </c>
    </row>
    <row r="113" spans="1:8" s="23" customFormat="1" ht="17.25" thickBot="1">
      <c r="A113" s="162"/>
      <c r="B113" s="182">
        <v>44311120</v>
      </c>
      <c r="C113" s="191" t="s">
        <v>212</v>
      </c>
      <c r="D113" s="183" t="s">
        <v>178</v>
      </c>
      <c r="E113" s="184" t="s">
        <v>120</v>
      </c>
      <c r="F113" s="192">
        <v>140</v>
      </c>
      <c r="G113" s="185" t="s">
        <v>112</v>
      </c>
      <c r="H113" s="186">
        <v>140000</v>
      </c>
    </row>
    <row r="114" spans="1:8" s="23" customFormat="1" ht="23.25" customHeight="1" thickBot="1">
      <c r="A114" s="162"/>
      <c r="B114" s="182">
        <v>44118300</v>
      </c>
      <c r="C114" s="191" t="s">
        <v>215</v>
      </c>
      <c r="D114" s="183" t="s">
        <v>178</v>
      </c>
      <c r="E114" s="184" t="s">
        <v>203</v>
      </c>
      <c r="F114" s="192">
        <v>28000</v>
      </c>
      <c r="G114" s="185" t="s">
        <v>216</v>
      </c>
      <c r="H114" s="186">
        <v>840000</v>
      </c>
    </row>
    <row r="115" spans="1:8" s="23" customFormat="1" ht="17.25" thickBot="1">
      <c r="A115" s="162"/>
      <c r="B115" s="182">
        <v>39221260</v>
      </c>
      <c r="C115" s="191" t="s">
        <v>217</v>
      </c>
      <c r="D115" s="183" t="s">
        <v>149</v>
      </c>
      <c r="E115" s="184" t="s">
        <v>27</v>
      </c>
      <c r="F115" s="192">
        <v>550</v>
      </c>
      <c r="G115" s="185" t="s">
        <v>216</v>
      </c>
      <c r="H115" s="186">
        <v>16500</v>
      </c>
    </row>
    <row r="116" spans="1:8" s="23" customFormat="1" ht="17.25" thickBot="1">
      <c r="A116" s="162"/>
      <c r="B116" s="182">
        <v>39221260</v>
      </c>
      <c r="C116" s="191" t="s">
        <v>218</v>
      </c>
      <c r="D116" s="183" t="s">
        <v>149</v>
      </c>
      <c r="E116" s="184" t="s">
        <v>27</v>
      </c>
      <c r="F116" s="192">
        <v>300</v>
      </c>
      <c r="G116" s="185" t="s">
        <v>135</v>
      </c>
      <c r="H116" s="186">
        <v>45000</v>
      </c>
    </row>
    <row r="117" spans="1:8" s="23" customFormat="1" ht="17.25" thickBot="1">
      <c r="A117" s="162"/>
      <c r="B117" s="182">
        <v>39221260</v>
      </c>
      <c r="C117" s="191" t="s">
        <v>219</v>
      </c>
      <c r="D117" s="183" t="s">
        <v>149</v>
      </c>
      <c r="E117" s="184" t="s">
        <v>27</v>
      </c>
      <c r="F117" s="192">
        <v>350</v>
      </c>
      <c r="G117" s="185" t="s">
        <v>135</v>
      </c>
      <c r="H117" s="186">
        <v>52500</v>
      </c>
    </row>
    <row r="118" spans="1:8" s="23" customFormat="1" ht="17.25" thickBot="1">
      <c r="A118" s="162"/>
      <c r="B118" s="182">
        <v>39221260</v>
      </c>
      <c r="C118" s="191" t="s">
        <v>220</v>
      </c>
      <c r="D118" s="183" t="s">
        <v>149</v>
      </c>
      <c r="E118" s="184" t="s">
        <v>27</v>
      </c>
      <c r="F118" s="192">
        <v>350</v>
      </c>
      <c r="G118" s="185" t="s">
        <v>216</v>
      </c>
      <c r="H118" s="186">
        <v>10500</v>
      </c>
    </row>
    <row r="119" spans="1:8" s="23" customFormat="1" ht="17.25" thickBot="1">
      <c r="A119" s="162"/>
      <c r="B119" s="182">
        <v>39221260</v>
      </c>
      <c r="C119" s="191" t="s">
        <v>221</v>
      </c>
      <c r="D119" s="183" t="s">
        <v>149</v>
      </c>
      <c r="E119" s="184" t="s">
        <v>27</v>
      </c>
      <c r="F119" s="192">
        <v>250</v>
      </c>
      <c r="G119" s="185" t="s">
        <v>216</v>
      </c>
      <c r="H119" s="186">
        <v>7500</v>
      </c>
    </row>
    <row r="120" spans="1:8" s="23" customFormat="1" ht="17.25" thickBot="1">
      <c r="A120" s="162"/>
      <c r="B120" s="182">
        <v>39221130</v>
      </c>
      <c r="C120" s="191" t="s">
        <v>222</v>
      </c>
      <c r="D120" s="183" t="s">
        <v>149</v>
      </c>
      <c r="E120" s="184" t="s">
        <v>27</v>
      </c>
      <c r="F120" s="192">
        <v>300</v>
      </c>
      <c r="G120" s="185" t="s">
        <v>135</v>
      </c>
      <c r="H120" s="186">
        <v>45000</v>
      </c>
    </row>
    <row r="121" spans="1:8" s="23" customFormat="1" ht="17.25" thickBot="1">
      <c r="A121" s="162"/>
      <c r="B121" s="182">
        <v>39221130</v>
      </c>
      <c r="C121" s="191" t="s">
        <v>223</v>
      </c>
      <c r="D121" s="183" t="s">
        <v>149</v>
      </c>
      <c r="E121" s="184" t="s">
        <v>27</v>
      </c>
      <c r="F121" s="192">
        <v>200</v>
      </c>
      <c r="G121" s="185" t="s">
        <v>135</v>
      </c>
      <c r="H121" s="186">
        <v>30000</v>
      </c>
    </row>
    <row r="122" spans="1:8" s="23" customFormat="1" ht="17.25" thickBot="1">
      <c r="A122" s="162"/>
      <c r="B122" s="182">
        <v>39221380</v>
      </c>
      <c r="C122" s="191" t="s">
        <v>224</v>
      </c>
      <c r="D122" s="183" t="s">
        <v>149</v>
      </c>
      <c r="E122" s="184" t="s">
        <v>27</v>
      </c>
      <c r="F122" s="192">
        <v>300</v>
      </c>
      <c r="G122" s="185" t="s">
        <v>213</v>
      </c>
      <c r="H122" s="186">
        <v>9000</v>
      </c>
    </row>
    <row r="123" spans="1:8" s="23" customFormat="1" ht="17.25" thickBot="1">
      <c r="A123" s="162"/>
      <c r="B123" s="182">
        <v>39241120</v>
      </c>
      <c r="C123" s="191" t="s">
        <v>226</v>
      </c>
      <c r="D123" s="183" t="s">
        <v>149</v>
      </c>
      <c r="E123" s="184" t="s">
        <v>27</v>
      </c>
      <c r="F123" s="192">
        <v>300</v>
      </c>
      <c r="G123" s="185" t="s">
        <v>135</v>
      </c>
      <c r="H123" s="186">
        <v>45000</v>
      </c>
    </row>
    <row r="124" spans="1:8" s="23" customFormat="1" ht="17.25" thickBot="1">
      <c r="A124" s="162"/>
      <c r="B124" s="182">
        <v>39241120</v>
      </c>
      <c r="C124" s="191" t="s">
        <v>227</v>
      </c>
      <c r="D124" s="183" t="s">
        <v>149</v>
      </c>
      <c r="E124" s="184" t="s">
        <v>27</v>
      </c>
      <c r="F124" s="192">
        <v>200</v>
      </c>
      <c r="G124" s="185" t="s">
        <v>216</v>
      </c>
      <c r="H124" s="186">
        <v>6000</v>
      </c>
    </row>
    <row r="125" spans="1:8" s="23" customFormat="1" ht="17.25" thickBot="1">
      <c r="A125" s="162"/>
      <c r="B125" s="182">
        <v>39241120</v>
      </c>
      <c r="C125" s="191" t="s">
        <v>225</v>
      </c>
      <c r="D125" s="183" t="s">
        <v>149</v>
      </c>
      <c r="E125" s="184" t="s">
        <v>27</v>
      </c>
      <c r="F125" s="192">
        <v>1500</v>
      </c>
      <c r="G125" s="185" t="s">
        <v>24</v>
      </c>
      <c r="H125" s="186">
        <v>3000</v>
      </c>
    </row>
    <row r="126" spans="1:8" s="23" customFormat="1" ht="17.25" thickBot="1">
      <c r="A126" s="162"/>
      <c r="B126" s="182">
        <v>39221390</v>
      </c>
      <c r="C126" s="191" t="s">
        <v>228</v>
      </c>
      <c r="D126" s="183" t="s">
        <v>149</v>
      </c>
      <c r="E126" s="184" t="s">
        <v>27</v>
      </c>
      <c r="F126" s="192">
        <v>300</v>
      </c>
      <c r="G126" s="185" t="s">
        <v>135</v>
      </c>
      <c r="H126" s="186">
        <v>45000</v>
      </c>
    </row>
    <row r="127" spans="1:8" s="23" customFormat="1" ht="17.25" thickBot="1">
      <c r="A127" s="162"/>
      <c r="B127" s="182">
        <v>39711340</v>
      </c>
      <c r="C127" s="191" t="s">
        <v>229</v>
      </c>
      <c r="D127" s="183" t="s">
        <v>149</v>
      </c>
      <c r="E127" s="184" t="s">
        <v>27</v>
      </c>
      <c r="F127" s="192">
        <v>100</v>
      </c>
      <c r="G127" s="185" t="s">
        <v>216</v>
      </c>
      <c r="H127" s="186">
        <v>3000</v>
      </c>
    </row>
    <row r="128" spans="1:8" s="23" customFormat="1" ht="17.25" thickBot="1">
      <c r="A128" s="162"/>
      <c r="B128" s="182">
        <v>39221120</v>
      </c>
      <c r="C128" s="191" t="s">
        <v>230</v>
      </c>
      <c r="D128" s="183" t="s">
        <v>149</v>
      </c>
      <c r="E128" s="184" t="s">
        <v>27</v>
      </c>
      <c r="F128" s="192">
        <v>200</v>
      </c>
      <c r="G128" s="185" t="s">
        <v>216</v>
      </c>
      <c r="H128" s="186">
        <v>6000</v>
      </c>
    </row>
    <row r="129" spans="1:8" s="23" customFormat="1" ht="17.25" thickBot="1">
      <c r="A129" s="162"/>
      <c r="B129" s="182">
        <v>39221120</v>
      </c>
      <c r="C129" s="191" t="s">
        <v>231</v>
      </c>
      <c r="D129" s="183" t="s">
        <v>149</v>
      </c>
      <c r="E129" s="184" t="s">
        <v>27</v>
      </c>
      <c r="F129" s="192">
        <v>300</v>
      </c>
      <c r="G129" s="185" t="s">
        <v>216</v>
      </c>
      <c r="H129" s="186">
        <v>9000</v>
      </c>
    </row>
    <row r="130" spans="1:8" s="23" customFormat="1" ht="17.25" thickBot="1">
      <c r="A130" s="162"/>
      <c r="B130" s="182">
        <v>39221210</v>
      </c>
      <c r="C130" s="191" t="s">
        <v>232</v>
      </c>
      <c r="D130" s="183" t="s">
        <v>149</v>
      </c>
      <c r="E130" s="184" t="s">
        <v>27</v>
      </c>
      <c r="F130" s="192">
        <v>1200</v>
      </c>
      <c r="G130" s="185" t="s">
        <v>34</v>
      </c>
      <c r="H130" s="186">
        <v>6000</v>
      </c>
    </row>
    <row r="131" spans="1:8" s="23" customFormat="1" ht="17.25" thickBot="1">
      <c r="A131" s="162"/>
      <c r="B131" s="182">
        <v>39221312</v>
      </c>
      <c r="C131" s="191" t="s">
        <v>233</v>
      </c>
      <c r="D131" s="183" t="s">
        <v>149</v>
      </c>
      <c r="E131" s="184" t="s">
        <v>27</v>
      </c>
      <c r="F131" s="192">
        <v>30000</v>
      </c>
      <c r="G131" s="185" t="s">
        <v>20</v>
      </c>
      <c r="H131" s="186">
        <v>30000</v>
      </c>
    </row>
    <row r="132" spans="1:8" s="23" customFormat="1" ht="17.25" thickBot="1">
      <c r="A132" s="162"/>
      <c r="B132" s="182">
        <v>39221312</v>
      </c>
      <c r="C132" s="191" t="s">
        <v>234</v>
      </c>
      <c r="D132" s="183" t="s">
        <v>149</v>
      </c>
      <c r="E132" s="184" t="s">
        <v>27</v>
      </c>
      <c r="F132" s="192">
        <v>28000</v>
      </c>
      <c r="G132" s="185" t="s">
        <v>20</v>
      </c>
      <c r="H132" s="186">
        <v>28000</v>
      </c>
    </row>
    <row r="133" spans="1:8" s="23" customFormat="1" ht="17.25" thickBot="1">
      <c r="A133" s="162"/>
      <c r="B133" s="182">
        <v>39711310</v>
      </c>
      <c r="C133" s="191" t="s">
        <v>235</v>
      </c>
      <c r="D133" s="183" t="s">
        <v>149</v>
      </c>
      <c r="E133" s="184" t="s">
        <v>27</v>
      </c>
      <c r="F133" s="192">
        <v>50000</v>
      </c>
      <c r="G133" s="185" t="s">
        <v>20</v>
      </c>
      <c r="H133" s="186">
        <v>50000</v>
      </c>
    </row>
    <row r="134" spans="1:8" s="23" customFormat="1" ht="17.25" thickBot="1">
      <c r="A134" s="162"/>
      <c r="B134" s="182">
        <v>44421300</v>
      </c>
      <c r="C134" s="191" t="s">
        <v>236</v>
      </c>
      <c r="D134" s="183" t="s">
        <v>149</v>
      </c>
      <c r="E134" s="184" t="s">
        <v>27</v>
      </c>
      <c r="F134" s="192">
        <v>25000</v>
      </c>
      <c r="G134" s="185" t="s">
        <v>24</v>
      </c>
      <c r="H134" s="186">
        <v>50000</v>
      </c>
    </row>
    <row r="135" spans="1:8" s="23" customFormat="1" ht="17.25" thickBot="1">
      <c r="A135" s="162"/>
      <c r="B135" s="182">
        <v>19261100</v>
      </c>
      <c r="C135" s="191" t="s">
        <v>237</v>
      </c>
      <c r="D135" s="183" t="s">
        <v>149</v>
      </c>
      <c r="E135" s="184" t="s">
        <v>206</v>
      </c>
      <c r="F135" s="192">
        <v>1000</v>
      </c>
      <c r="G135" s="185" t="s">
        <v>238</v>
      </c>
      <c r="H135" s="186">
        <v>40000</v>
      </c>
    </row>
    <row r="136" spans="1:8" s="23" customFormat="1" ht="17.25" thickBot="1">
      <c r="A136" s="162"/>
      <c r="B136" s="220"/>
      <c r="C136" s="221" t="s">
        <v>239</v>
      </c>
      <c r="D136" s="222"/>
      <c r="E136" s="223"/>
      <c r="F136" s="224"/>
      <c r="G136" s="225"/>
      <c r="H136" s="284">
        <v>135162740</v>
      </c>
    </row>
    <row r="137" spans="1:8" s="23" customFormat="1" ht="18" thickBot="1">
      <c r="A137" s="162"/>
      <c r="B137" s="227"/>
      <c r="C137" s="255" t="s">
        <v>251</v>
      </c>
      <c r="D137" s="252"/>
      <c r="E137" s="256"/>
      <c r="F137" s="253"/>
      <c r="G137" s="230"/>
      <c r="H137" s="231"/>
    </row>
    <row r="138" spans="1:8" s="23" customFormat="1" ht="15.75" thickBot="1">
      <c r="A138" s="162"/>
      <c r="B138" s="259">
        <v>44161270</v>
      </c>
      <c r="C138" s="276" t="s">
        <v>269</v>
      </c>
      <c r="D138" s="257" t="s">
        <v>178</v>
      </c>
      <c r="E138" s="258" t="s">
        <v>206</v>
      </c>
      <c r="F138" s="244">
        <v>450</v>
      </c>
      <c r="G138" s="245" t="s">
        <v>252</v>
      </c>
      <c r="H138" s="246">
        <v>900000</v>
      </c>
    </row>
    <row r="139" spans="1:8" s="23" customFormat="1" ht="15.75" thickBot="1">
      <c r="A139" s="162"/>
      <c r="B139" s="259">
        <v>44161270</v>
      </c>
      <c r="C139" s="277" t="s">
        <v>253</v>
      </c>
      <c r="D139" s="257" t="s">
        <v>178</v>
      </c>
      <c r="E139" s="243" t="s">
        <v>206</v>
      </c>
      <c r="F139" s="244">
        <v>3000</v>
      </c>
      <c r="G139" s="245" t="s">
        <v>112</v>
      </c>
      <c r="H139" s="246">
        <v>3000000</v>
      </c>
    </row>
    <row r="140" spans="1:8" s="23" customFormat="1" ht="29.25" thickBot="1">
      <c r="A140" s="162"/>
      <c r="B140" s="259">
        <v>44161270</v>
      </c>
      <c r="C140" s="260" t="s">
        <v>254</v>
      </c>
      <c r="D140" s="257" t="s">
        <v>178</v>
      </c>
      <c r="E140" s="243" t="s">
        <v>206</v>
      </c>
      <c r="F140" s="244">
        <v>1400</v>
      </c>
      <c r="G140" s="245" t="s">
        <v>112</v>
      </c>
      <c r="H140" s="246">
        <v>1400000</v>
      </c>
    </row>
    <row r="141" spans="1:8" s="23" customFormat="1" ht="29.25" thickBot="1">
      <c r="A141" s="162"/>
      <c r="B141" s="259">
        <v>44531191</v>
      </c>
      <c r="C141" s="254" t="s">
        <v>255</v>
      </c>
      <c r="D141" s="257" t="s">
        <v>178</v>
      </c>
      <c r="E141" s="243" t="s">
        <v>206</v>
      </c>
      <c r="F141" s="244">
        <v>29000</v>
      </c>
      <c r="G141" s="245" t="s">
        <v>57</v>
      </c>
      <c r="H141" s="246">
        <v>435000</v>
      </c>
    </row>
    <row r="142" spans="1:8" s="23" customFormat="1" ht="17.25" thickBot="1">
      <c r="A142" s="162"/>
      <c r="B142" s="227"/>
      <c r="C142" s="268" t="s">
        <v>239</v>
      </c>
      <c r="D142" s="269"/>
      <c r="E142" s="270"/>
      <c r="F142" s="271"/>
      <c r="G142" s="272"/>
      <c r="H142" s="273">
        <v>5735000</v>
      </c>
    </row>
    <row r="143" spans="1:8" s="23" customFormat="1" ht="16.5" thickBot="1">
      <c r="A143" s="162"/>
      <c r="B143" s="182"/>
      <c r="C143" s="249" t="s">
        <v>192</v>
      </c>
      <c r="D143" s="183"/>
      <c r="E143" s="184"/>
      <c r="F143" s="192"/>
      <c r="G143" s="185"/>
      <c r="H143" s="186"/>
    </row>
    <row r="144" spans="1:8" s="23" customFormat="1" ht="198.75" thickBot="1">
      <c r="A144" s="162"/>
      <c r="B144" s="182">
        <v>71241200</v>
      </c>
      <c r="C144" s="191" t="s">
        <v>193</v>
      </c>
      <c r="D144" s="183" t="s">
        <v>178</v>
      </c>
      <c r="E144" s="184" t="s">
        <v>27</v>
      </c>
      <c r="F144" s="192">
        <v>3477000</v>
      </c>
      <c r="G144" s="185" t="s">
        <v>20</v>
      </c>
      <c r="H144" s="186">
        <v>3477000</v>
      </c>
    </row>
    <row r="145" spans="1:8" s="23" customFormat="1" ht="18" thickBot="1">
      <c r="A145" s="162"/>
      <c r="B145" s="163"/>
      <c r="C145" s="237" t="s">
        <v>239</v>
      </c>
      <c r="D145" s="213"/>
      <c r="E145" s="148"/>
      <c r="F145" s="236"/>
      <c r="G145" s="149"/>
      <c r="H145" s="150">
        <v>3477000</v>
      </c>
    </row>
    <row r="146" spans="1:8" s="23" customFormat="1" ht="18" thickBot="1">
      <c r="A146" s="162"/>
      <c r="B146" s="182"/>
      <c r="C146" s="250" t="s">
        <v>250</v>
      </c>
      <c r="D146" s="183"/>
      <c r="E146" s="184"/>
      <c r="F146" s="192"/>
      <c r="G146" s="185"/>
      <c r="H146" s="186"/>
    </row>
    <row r="147" spans="1:8" s="23" customFormat="1" ht="33.75" thickBot="1">
      <c r="A147" s="162"/>
      <c r="B147" s="182">
        <v>3121200</v>
      </c>
      <c r="C147" s="191" t="s">
        <v>241</v>
      </c>
      <c r="D147" s="183" t="s">
        <v>149</v>
      </c>
      <c r="E147" s="184" t="s">
        <v>27</v>
      </c>
      <c r="F147" s="192">
        <v>150</v>
      </c>
      <c r="G147" s="185" t="s">
        <v>242</v>
      </c>
      <c r="H147" s="209">
        <v>12000</v>
      </c>
    </row>
    <row r="148" spans="1:8" s="23" customFormat="1" ht="17.25" thickBot="1">
      <c r="A148" s="162"/>
      <c r="B148" s="182">
        <v>3121200</v>
      </c>
      <c r="C148" s="191" t="s">
        <v>243</v>
      </c>
      <c r="D148" s="183" t="s">
        <v>149</v>
      </c>
      <c r="E148" s="184" t="s">
        <v>27</v>
      </c>
      <c r="F148" s="192">
        <v>200</v>
      </c>
      <c r="G148" s="185" t="s">
        <v>244</v>
      </c>
      <c r="H148" s="209">
        <v>24000</v>
      </c>
    </row>
    <row r="149" spans="1:8" s="23" customFormat="1" ht="17.25" thickBot="1">
      <c r="A149" s="162"/>
      <c r="B149" s="182">
        <v>3121210</v>
      </c>
      <c r="C149" s="191" t="s">
        <v>245</v>
      </c>
      <c r="D149" s="183" t="s">
        <v>149</v>
      </c>
      <c r="E149" s="184" t="s">
        <v>27</v>
      </c>
      <c r="F149" s="192">
        <v>22000</v>
      </c>
      <c r="G149" s="185" t="s">
        <v>24</v>
      </c>
      <c r="H149" s="209">
        <v>44000</v>
      </c>
    </row>
    <row r="150" spans="1:8" s="23" customFormat="1" ht="17.25" thickBot="1">
      <c r="A150" s="162"/>
      <c r="B150" s="182">
        <v>3121210</v>
      </c>
      <c r="C150" s="191" t="s">
        <v>246</v>
      </c>
      <c r="D150" s="183" t="s">
        <v>149</v>
      </c>
      <c r="E150" s="184" t="s">
        <v>27</v>
      </c>
      <c r="F150" s="192">
        <v>30000</v>
      </c>
      <c r="G150" s="185" t="s">
        <v>20</v>
      </c>
      <c r="H150" s="209">
        <v>30000</v>
      </c>
    </row>
    <row r="151" spans="1:8" s="23" customFormat="1" ht="17.25" thickBot="1">
      <c r="A151" s="162"/>
      <c r="B151" s="182">
        <v>3121210</v>
      </c>
      <c r="C151" s="191" t="s">
        <v>245</v>
      </c>
      <c r="D151" s="183" t="s">
        <v>149</v>
      </c>
      <c r="E151" s="184" t="s">
        <v>27</v>
      </c>
      <c r="F151" s="192">
        <v>22500</v>
      </c>
      <c r="G151" s="185" t="s">
        <v>24</v>
      </c>
      <c r="H151" s="209">
        <v>45000</v>
      </c>
    </row>
    <row r="152" spans="1:8" s="23" customFormat="1" ht="17.25" thickBot="1">
      <c r="A152" s="162"/>
      <c r="B152" s="182">
        <v>3121200</v>
      </c>
      <c r="C152" s="191" t="s">
        <v>243</v>
      </c>
      <c r="D152" s="183" t="s">
        <v>149</v>
      </c>
      <c r="E152" s="184" t="s">
        <v>27</v>
      </c>
      <c r="F152" s="192">
        <v>150</v>
      </c>
      <c r="G152" s="185" t="s">
        <v>135</v>
      </c>
      <c r="H152" s="209">
        <v>22500</v>
      </c>
    </row>
    <row r="153" spans="1:8" s="23" customFormat="1" ht="33.75" thickBot="1">
      <c r="A153" s="162"/>
      <c r="B153" s="182">
        <v>3121200</v>
      </c>
      <c r="C153" s="191" t="s">
        <v>258</v>
      </c>
      <c r="D153" s="183" t="s">
        <v>149</v>
      </c>
      <c r="E153" s="184" t="s">
        <v>27</v>
      </c>
      <c r="F153" s="192">
        <v>600</v>
      </c>
      <c r="G153" s="185" t="s">
        <v>138</v>
      </c>
      <c r="H153" s="209">
        <v>120000</v>
      </c>
    </row>
    <row r="154" spans="1:8" s="23" customFormat="1" ht="33.75" thickBot="1">
      <c r="A154" s="162"/>
      <c r="B154" s="182">
        <v>3121200</v>
      </c>
      <c r="C154" s="191" t="s">
        <v>241</v>
      </c>
      <c r="D154" s="183" t="s">
        <v>149</v>
      </c>
      <c r="E154" s="184" t="s">
        <v>27</v>
      </c>
      <c r="F154" s="192">
        <v>150</v>
      </c>
      <c r="G154" s="185" t="s">
        <v>238</v>
      </c>
      <c r="H154" s="209">
        <v>6000</v>
      </c>
    </row>
    <row r="155" spans="1:8" s="23" customFormat="1" ht="17.25" thickBot="1">
      <c r="A155" s="162"/>
      <c r="B155" s="182">
        <v>3121200</v>
      </c>
      <c r="C155" s="191" t="s">
        <v>243</v>
      </c>
      <c r="D155" s="183" t="s">
        <v>149</v>
      </c>
      <c r="E155" s="184" t="s">
        <v>27</v>
      </c>
      <c r="F155" s="192">
        <v>150</v>
      </c>
      <c r="G155" s="185" t="s">
        <v>71</v>
      </c>
      <c r="H155" s="209">
        <v>3000</v>
      </c>
    </row>
    <row r="156" spans="1:8" s="23" customFormat="1" ht="17.25" thickBot="1">
      <c r="A156" s="162"/>
      <c r="B156" s="182">
        <v>45451100</v>
      </c>
      <c r="C156" s="191" t="s">
        <v>259</v>
      </c>
      <c r="D156" s="183" t="s">
        <v>149</v>
      </c>
      <c r="E156" s="184" t="s">
        <v>260</v>
      </c>
      <c r="F156" s="192">
        <v>17000</v>
      </c>
      <c r="G156" s="185" t="s">
        <v>20</v>
      </c>
      <c r="H156" s="209">
        <v>17000</v>
      </c>
    </row>
    <row r="157" spans="1:8" s="23" customFormat="1" ht="33.75" thickBot="1">
      <c r="A157" s="162"/>
      <c r="B157" s="182">
        <v>18521300</v>
      </c>
      <c r="C157" s="214" t="s">
        <v>256</v>
      </c>
      <c r="D157" s="183" t="s">
        <v>149</v>
      </c>
      <c r="E157" s="184" t="s">
        <v>27</v>
      </c>
      <c r="F157" s="192">
        <v>2100</v>
      </c>
      <c r="G157" s="185" t="s">
        <v>257</v>
      </c>
      <c r="H157" s="209">
        <v>588000</v>
      </c>
    </row>
    <row r="158" spans="1:8" s="23" customFormat="1" ht="17.25" thickBot="1">
      <c r="A158" s="162"/>
      <c r="B158" s="182">
        <v>30192128</v>
      </c>
      <c r="C158" s="214" t="s">
        <v>261</v>
      </c>
      <c r="D158" s="183" t="s">
        <v>149</v>
      </c>
      <c r="E158" s="184" t="s">
        <v>23</v>
      </c>
      <c r="F158" s="192">
        <v>170</v>
      </c>
      <c r="G158" s="185" t="s">
        <v>267</v>
      </c>
      <c r="H158" s="209">
        <v>180200</v>
      </c>
    </row>
    <row r="159" spans="1:8" s="23" customFormat="1" ht="17.25" thickBot="1">
      <c r="A159" s="162"/>
      <c r="B159" s="182">
        <v>22111100</v>
      </c>
      <c r="C159" s="214" t="s">
        <v>262</v>
      </c>
      <c r="D159" s="183" t="s">
        <v>149</v>
      </c>
      <c r="E159" s="184" t="s">
        <v>27</v>
      </c>
      <c r="F159" s="192">
        <v>100</v>
      </c>
      <c r="G159" s="185" t="s">
        <v>267</v>
      </c>
      <c r="H159" s="209">
        <v>106000</v>
      </c>
    </row>
    <row r="160" spans="1:8" s="23" customFormat="1" ht="17.25" thickBot="1">
      <c r="A160" s="162"/>
      <c r="B160" s="182">
        <v>37821150</v>
      </c>
      <c r="C160" s="214" t="s">
        <v>263</v>
      </c>
      <c r="D160" s="183" t="s">
        <v>149</v>
      </c>
      <c r="E160" s="184" t="s">
        <v>23</v>
      </c>
      <c r="F160" s="192">
        <v>100</v>
      </c>
      <c r="G160" s="185" t="s">
        <v>216</v>
      </c>
      <c r="H160" s="209">
        <v>3000</v>
      </c>
    </row>
    <row r="161" spans="1:8" s="23" customFormat="1" ht="17.25" thickBot="1">
      <c r="A161" s="162"/>
      <c r="B161" s="182">
        <v>37521290</v>
      </c>
      <c r="C161" s="214" t="s">
        <v>264</v>
      </c>
      <c r="D161" s="183" t="s">
        <v>149</v>
      </c>
      <c r="E161" s="184" t="s">
        <v>23</v>
      </c>
      <c r="F161" s="192">
        <v>2500</v>
      </c>
      <c r="G161" s="185" t="s">
        <v>216</v>
      </c>
      <c r="H161" s="209">
        <v>75000</v>
      </c>
    </row>
    <row r="162" spans="1:8" s="23" customFormat="1" ht="17.25" thickBot="1">
      <c r="A162" s="162"/>
      <c r="B162" s="182">
        <v>37521290</v>
      </c>
      <c r="C162" s="214" t="s">
        <v>265</v>
      </c>
      <c r="D162" s="183" t="s">
        <v>149</v>
      </c>
      <c r="E162" s="184" t="s">
        <v>27</v>
      </c>
      <c r="F162" s="192">
        <v>50</v>
      </c>
      <c r="G162" s="185" t="s">
        <v>266</v>
      </c>
      <c r="H162" s="209">
        <v>30000</v>
      </c>
    </row>
    <row r="163" spans="1:8" s="23" customFormat="1" ht="50.25" thickBot="1">
      <c r="A163" s="162"/>
      <c r="B163" s="182">
        <v>51411110</v>
      </c>
      <c r="C163" s="214" t="s">
        <v>276</v>
      </c>
      <c r="D163" s="183" t="s">
        <v>149</v>
      </c>
      <c r="E163" s="184" t="s">
        <v>150</v>
      </c>
      <c r="F163" s="192">
        <v>700000</v>
      </c>
      <c r="G163" s="185" t="s">
        <v>20</v>
      </c>
      <c r="H163" s="209">
        <v>700000</v>
      </c>
    </row>
    <row r="164" spans="1:8" s="23" customFormat="1" ht="66.75" thickBot="1">
      <c r="A164" s="162"/>
      <c r="B164" s="182">
        <v>79951110</v>
      </c>
      <c r="C164" s="214" t="s">
        <v>275</v>
      </c>
      <c r="D164" s="183" t="s">
        <v>149</v>
      </c>
      <c r="E164" s="184" t="s">
        <v>150</v>
      </c>
      <c r="F164" s="192">
        <v>950000</v>
      </c>
      <c r="G164" s="185" t="s">
        <v>20</v>
      </c>
      <c r="H164" s="209">
        <v>950000</v>
      </c>
    </row>
    <row r="165" spans="1:8" s="23" customFormat="1" ht="17.25" thickBot="1">
      <c r="A165" s="162"/>
      <c r="B165" s="182">
        <v>15111110</v>
      </c>
      <c r="C165" s="214" t="s">
        <v>278</v>
      </c>
      <c r="D165" s="183" t="s">
        <v>149</v>
      </c>
      <c r="E165" s="184" t="s">
        <v>120</v>
      </c>
      <c r="F165" s="192">
        <v>3000</v>
      </c>
      <c r="G165" s="185" t="s">
        <v>293</v>
      </c>
      <c r="H165" s="209">
        <v>396000</v>
      </c>
    </row>
    <row r="166" spans="1:8" s="23" customFormat="1" ht="33.75" thickBot="1">
      <c r="A166" s="162"/>
      <c r="B166" s="182">
        <v>55321200</v>
      </c>
      <c r="C166" s="214" t="s">
        <v>279</v>
      </c>
      <c r="D166" s="183" t="s">
        <v>149</v>
      </c>
      <c r="E166" s="184" t="s">
        <v>150</v>
      </c>
      <c r="F166" s="192">
        <v>880000</v>
      </c>
      <c r="G166" s="185" t="s">
        <v>20</v>
      </c>
      <c r="H166" s="209">
        <v>880000</v>
      </c>
    </row>
    <row r="167" spans="1:8" s="23" customFormat="1" ht="17.25" thickBot="1">
      <c r="A167" s="162"/>
      <c r="B167" s="261"/>
      <c r="C167" s="262" t="s">
        <v>239</v>
      </c>
      <c r="D167" s="263"/>
      <c r="E167" s="264"/>
      <c r="F167" s="265"/>
      <c r="G167" s="266"/>
      <c r="H167" s="267">
        <v>4231700</v>
      </c>
    </row>
    <row r="168" spans="1:8" s="23" customFormat="1" ht="18" thickBot="1">
      <c r="A168" s="162"/>
      <c r="B168" s="203"/>
      <c r="C168" s="251" t="s">
        <v>194</v>
      </c>
      <c r="D168" s="205"/>
      <c r="E168" s="206"/>
      <c r="F168" s="207"/>
      <c r="G168" s="208"/>
      <c r="H168" s="209"/>
    </row>
    <row r="169" spans="1:8" s="23" customFormat="1" ht="17.25" thickBot="1">
      <c r="A169" s="162"/>
      <c r="B169" s="203">
        <v>44111200</v>
      </c>
      <c r="C169" s="191" t="s">
        <v>195</v>
      </c>
      <c r="D169" s="205" t="s">
        <v>178</v>
      </c>
      <c r="E169" s="206" t="s">
        <v>120</v>
      </c>
      <c r="F169" s="207">
        <v>60</v>
      </c>
      <c r="G169" s="208" t="s">
        <v>240</v>
      </c>
      <c r="H169" s="209">
        <v>1140000</v>
      </c>
    </row>
    <row r="170" spans="1:8" s="23" customFormat="1" ht="17.25" thickBot="1">
      <c r="A170" s="162"/>
      <c r="B170" s="203">
        <v>44911600</v>
      </c>
      <c r="C170" s="191" t="s">
        <v>196</v>
      </c>
      <c r="D170" s="205" t="s">
        <v>178</v>
      </c>
      <c r="E170" s="206" t="s">
        <v>146</v>
      </c>
      <c r="F170" s="207">
        <v>16000</v>
      </c>
      <c r="G170" s="208" t="s">
        <v>248</v>
      </c>
      <c r="H170" s="209">
        <v>800000</v>
      </c>
    </row>
    <row r="171" spans="1:8" s="23" customFormat="1" ht="17.25" thickBot="1">
      <c r="A171" s="162"/>
      <c r="B171" s="203">
        <v>441111413</v>
      </c>
      <c r="C171" s="214" t="s">
        <v>197</v>
      </c>
      <c r="D171" s="205" t="s">
        <v>178</v>
      </c>
      <c r="E171" s="206" t="s">
        <v>120</v>
      </c>
      <c r="F171" s="207">
        <v>80</v>
      </c>
      <c r="G171" s="208" t="s">
        <v>198</v>
      </c>
      <c r="H171" s="209">
        <v>144000</v>
      </c>
    </row>
    <row r="172" spans="1:8" s="23" customFormat="1" ht="17.25" thickBot="1">
      <c r="A172" s="162"/>
      <c r="B172" s="240">
        <v>44911300</v>
      </c>
      <c r="C172" s="241" t="s">
        <v>199</v>
      </c>
      <c r="D172" s="242" t="s">
        <v>178</v>
      </c>
      <c r="E172" s="243" t="s">
        <v>146</v>
      </c>
      <c r="F172" s="244">
        <v>15</v>
      </c>
      <c r="G172" s="245" t="s">
        <v>247</v>
      </c>
      <c r="H172" s="246">
        <v>300000</v>
      </c>
    </row>
    <row r="173" spans="1:8" s="23" customFormat="1" ht="17.25" thickBot="1">
      <c r="A173" s="162"/>
      <c r="B173" s="232"/>
      <c r="C173" s="238" t="s">
        <v>239</v>
      </c>
      <c r="D173" s="239"/>
      <c r="E173" s="233"/>
      <c r="F173" s="234"/>
      <c r="G173" s="235"/>
      <c r="H173" s="247">
        <v>2384000</v>
      </c>
    </row>
    <row r="174" spans="1:8" s="23" customFormat="1" ht="17.25" thickBot="1">
      <c r="A174" s="162"/>
      <c r="B174" s="203"/>
      <c r="C174" s="204"/>
      <c r="D174" s="205"/>
      <c r="E174" s="206"/>
      <c r="F174" s="207"/>
      <c r="G174" s="208"/>
      <c r="H174" s="209"/>
    </row>
    <row r="175" spans="1:8" s="23" customFormat="1" ht="17.25" thickBot="1">
      <c r="A175" s="162"/>
      <c r="B175" s="203"/>
      <c r="C175" s="204"/>
      <c r="D175" s="205"/>
      <c r="E175" s="210"/>
      <c r="F175" s="207"/>
      <c r="G175" s="208"/>
      <c r="H175" s="209"/>
    </row>
    <row r="176" spans="1:8" s="23" customFormat="1" ht="17.25" thickBot="1">
      <c r="A176" s="162"/>
      <c r="B176" s="203"/>
      <c r="C176" s="204"/>
      <c r="D176" s="205"/>
      <c r="E176" s="206"/>
      <c r="F176" s="207"/>
      <c r="G176" s="208"/>
      <c r="H176" s="209"/>
    </row>
    <row r="177" spans="1:11 16250:16250" s="23" customFormat="1" ht="17.25" thickBot="1">
      <c r="A177" s="162"/>
      <c r="B177" s="203"/>
      <c r="C177" s="204"/>
      <c r="D177" s="205"/>
      <c r="E177" s="206"/>
      <c r="F177" s="207"/>
      <c r="G177" s="208"/>
      <c r="H177" s="209"/>
    </row>
    <row r="178" spans="1:11 16250:16250" s="23" customFormat="1" ht="17.25" thickBot="1">
      <c r="A178" s="162"/>
      <c r="B178" s="203"/>
      <c r="C178" s="204"/>
      <c r="D178" s="205"/>
      <c r="E178" s="206"/>
      <c r="F178" s="207"/>
      <c r="G178" s="208"/>
      <c r="H178" s="209"/>
    </row>
    <row r="179" spans="1:11 16250:16250" s="23" customFormat="1" ht="17.25" thickBot="1">
      <c r="A179" s="162"/>
      <c r="B179" s="203"/>
      <c r="C179" s="204"/>
      <c r="D179" s="205"/>
      <c r="E179" s="206"/>
      <c r="F179" s="207"/>
      <c r="G179" s="208"/>
      <c r="H179" s="209"/>
    </row>
    <row r="180" spans="1:11 16250:16250" s="23" customFormat="1" ht="17.25" thickBot="1">
      <c r="A180" s="162"/>
      <c r="B180" s="203"/>
      <c r="C180" s="204"/>
      <c r="D180" s="205"/>
      <c r="E180" s="206"/>
      <c r="F180" s="207"/>
      <c r="G180" s="208"/>
      <c r="H180" s="209"/>
    </row>
    <row r="181" spans="1:11 16250:16250" s="75" customFormat="1" ht="15" customHeight="1" thickBot="1">
      <c r="A181" s="69"/>
      <c r="B181" s="187"/>
      <c r="C181" s="160"/>
      <c r="D181" s="159"/>
      <c r="E181" s="202"/>
      <c r="F181" s="158"/>
      <c r="G181" s="157"/>
      <c r="H181" s="156"/>
    </row>
    <row r="182" spans="1:11 16250:16250" ht="18" customHeight="1" thickBot="1">
      <c r="A182" s="76"/>
      <c r="B182" s="372" t="s">
        <v>74</v>
      </c>
      <c r="C182" s="373"/>
      <c r="D182" s="373"/>
      <c r="E182" s="77"/>
      <c r="F182" s="77"/>
      <c r="G182" s="77"/>
      <c r="H182" s="68">
        <v>652809430</v>
      </c>
      <c r="K182" s="108"/>
    </row>
    <row r="183" spans="1:11 16250:16250" s="82" customFormat="1">
      <c r="A183" s="78"/>
      <c r="B183" s="78"/>
      <c r="C183" s="78"/>
      <c r="D183" s="78"/>
      <c r="E183" s="79"/>
      <c r="F183" s="80"/>
      <c r="G183" s="1"/>
      <c r="H183" s="81"/>
    </row>
    <row r="184" spans="1:11 16250:16250" s="82" customFormat="1">
      <c r="A184" s="83" t="s">
        <v>167</v>
      </c>
      <c r="D184" s="84" t="s">
        <v>168</v>
      </c>
      <c r="F184" s="85" t="s">
        <v>169</v>
      </c>
      <c r="G184" s="81"/>
    </row>
    <row r="185" spans="1:11 16250:16250" s="1" customFormat="1">
      <c r="A185" s="83"/>
      <c r="B185" s="82"/>
      <c r="C185" s="82"/>
      <c r="D185" s="84"/>
      <c r="E185" s="82"/>
      <c r="F185" s="85"/>
      <c r="G185" s="81"/>
      <c r="H185" s="82"/>
    </row>
    <row r="186" spans="1:11 16250:16250" s="1" customFormat="1">
      <c r="A186" s="83" t="s">
        <v>170</v>
      </c>
      <c r="B186" s="82"/>
      <c r="C186" s="82"/>
      <c r="D186" s="84" t="s">
        <v>168</v>
      </c>
      <c r="E186" s="82"/>
      <c r="F186" s="85" t="s">
        <v>277</v>
      </c>
      <c r="G186" s="81"/>
      <c r="H186" s="82"/>
    </row>
    <row r="187" spans="1:11 16250:16250" s="1" customFormat="1" ht="14.25">
      <c r="H187" s="81"/>
    </row>
    <row r="188" spans="1:11 16250:16250">
      <c r="A188" s="86"/>
      <c r="B188" s="1"/>
      <c r="C188" s="1"/>
      <c r="D188" s="1"/>
      <c r="E188" s="79"/>
      <c r="F188" s="80"/>
      <c r="G188" s="1"/>
      <c r="H188" s="81"/>
    </row>
    <row r="189" spans="1:11 16250:16250" s="1" customFormat="1" ht="14.25">
      <c r="H189" s="81"/>
    </row>
    <row r="190" spans="1:11 16250:16250" s="1" customFormat="1">
      <c r="A190" s="4"/>
      <c r="B190" s="4"/>
      <c r="C190" s="87"/>
      <c r="D190" s="4"/>
      <c r="E190" s="4"/>
      <c r="F190" s="4"/>
      <c r="G190" s="4"/>
      <c r="H190" s="4"/>
    </row>
    <row r="191" spans="1:11 16250:16250" s="79" customFormat="1">
      <c r="A191" s="1"/>
      <c r="B191" s="4"/>
      <c r="C191" s="87"/>
      <c r="D191" s="4"/>
      <c r="E191" s="4"/>
      <c r="F191" s="4"/>
      <c r="G191" s="4"/>
      <c r="H191" s="4"/>
      <c r="WZZ191" s="88"/>
    </row>
    <row r="192" spans="1:11 16250:16250" s="1" customFormat="1">
      <c r="A192" s="4"/>
      <c r="B192" s="4"/>
      <c r="C192" s="87"/>
      <c r="D192" s="4"/>
      <c r="E192" s="4"/>
      <c r="F192" s="4"/>
      <c r="G192" s="4"/>
      <c r="H192" s="4"/>
    </row>
    <row r="193" spans="1:8" s="1" customFormat="1">
      <c r="A193" s="4"/>
      <c r="B193" s="4"/>
      <c r="C193" s="87"/>
      <c r="D193" s="4"/>
      <c r="E193" s="4"/>
      <c r="F193" s="4"/>
      <c r="G193" s="4"/>
      <c r="H193" s="4"/>
    </row>
    <row r="194" spans="1:8" s="1" customFormat="1">
      <c r="A194" s="4"/>
      <c r="B194" s="4"/>
      <c r="C194" s="87"/>
      <c r="D194" s="4"/>
      <c r="E194" s="4"/>
      <c r="F194" s="4"/>
      <c r="G194" s="4"/>
      <c r="H194" s="4"/>
    </row>
    <row r="195" spans="1:8" s="1" customFormat="1">
      <c r="A195" s="4"/>
      <c r="B195" s="4"/>
      <c r="C195" s="87"/>
      <c r="D195" s="4"/>
      <c r="E195" s="4"/>
      <c r="F195" s="4"/>
      <c r="G195" s="4"/>
      <c r="H195" s="4"/>
    </row>
  </sheetData>
  <mergeCells count="27">
    <mergeCell ref="B72:D72"/>
    <mergeCell ref="B96:D96"/>
    <mergeCell ref="B182:D182"/>
    <mergeCell ref="C21:C23"/>
    <mergeCell ref="B36:D36"/>
    <mergeCell ref="B37:E37"/>
    <mergeCell ref="C59:C60"/>
    <mergeCell ref="B65:D65"/>
    <mergeCell ref="B66:D66"/>
    <mergeCell ref="A12:A13"/>
    <mergeCell ref="B12:B13"/>
    <mergeCell ref="C12:C13"/>
    <mergeCell ref="B15:E15"/>
    <mergeCell ref="C19:C20"/>
    <mergeCell ref="E19:E20"/>
    <mergeCell ref="C10:H10"/>
    <mergeCell ref="D11:D13"/>
    <mergeCell ref="E11:E13"/>
    <mergeCell ref="F11:F13"/>
    <mergeCell ref="G11:G13"/>
    <mergeCell ref="H11:H13"/>
    <mergeCell ref="A6:H6"/>
    <mergeCell ref="A7:H7"/>
    <mergeCell ref="A8:B8"/>
    <mergeCell ref="C8:H8"/>
    <mergeCell ref="A9:B9"/>
    <mergeCell ref="C9:H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գն.պլ1</vt:lpstr>
      <vt:lpstr>գնպլ2</vt:lpstr>
      <vt:lpstr>գնպլ3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2019-08-16T05:51:49Z</dcterms:modified>
</cp:coreProperties>
</file>