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104BB8E-911B-4645-B95C-F2E64813E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RJNAKAN GNER" sheetId="3" r:id="rId1"/>
  </sheets>
  <definedNames>
    <definedName name="_xlnm.Print_Titles" localSheetId="0">'VERJNAKAN GNER'!$A:$F,'VERJNAKAN GNER'!$3:$4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3" l="1"/>
  <c r="N10" i="3"/>
  <c r="F10" i="3"/>
  <c r="S8" i="3"/>
  <c r="N8" i="3"/>
  <c r="Y7" i="3"/>
  <c r="X7" i="3"/>
  <c r="Z7" i="3" s="1"/>
  <c r="T7" i="3"/>
  <c r="S7" i="3"/>
  <c r="U7" i="3" s="1"/>
  <c r="O7" i="3"/>
  <c r="N7" i="3"/>
  <c r="P7" i="3" s="1"/>
  <c r="J7" i="3"/>
  <c r="I7" i="3"/>
  <c r="K7" i="3" s="1"/>
  <c r="F7" i="3"/>
  <c r="Y6" i="3"/>
  <c r="X6" i="3"/>
  <c r="Z6" i="3" s="1"/>
  <c r="T6" i="3"/>
  <c r="S6" i="3"/>
  <c r="U6" i="3" s="1"/>
  <c r="O6" i="3"/>
  <c r="N6" i="3"/>
  <c r="P6" i="3" s="1"/>
  <c r="J6" i="3"/>
  <c r="I6" i="3"/>
  <c r="K6" i="3" s="1"/>
  <c r="F6" i="3"/>
  <c r="Y5" i="3"/>
  <c r="X5" i="3"/>
  <c r="Z5" i="3" s="1"/>
  <c r="T5" i="3"/>
  <c r="S5" i="3"/>
  <c r="U5" i="3" s="1"/>
  <c r="O5" i="3"/>
  <c r="N5" i="3"/>
  <c r="P5" i="3" s="1"/>
  <c r="J5" i="3"/>
  <c r="I5" i="3"/>
  <c r="K5" i="3" s="1"/>
  <c r="F5" i="3"/>
  <c r="F8" i="3" l="1"/>
</calcChain>
</file>

<file path=xl/sharedStrings.xml><?xml version="1.0" encoding="utf-8"?>
<sst xmlns="http://schemas.openxmlformats.org/spreadsheetml/2006/main" count="39" uniqueCount="23">
  <si>
    <t>Չ/Հ</t>
  </si>
  <si>
    <t>Սարքավորման անվանումը</t>
  </si>
  <si>
    <t>CPV կոդը</t>
  </si>
  <si>
    <t>Քանակ</t>
  </si>
  <si>
    <t>Նախահաշվային</t>
  </si>
  <si>
    <t>Միավորի գին/ ՀՀ դրամ</t>
  </si>
  <si>
    <t>Գնման գին/ ՀՀ դրամ</t>
  </si>
  <si>
    <t>Ընդամենը</t>
  </si>
  <si>
    <t>Արժեք</t>
  </si>
  <si>
    <t>ԱԱՀ</t>
  </si>
  <si>
    <t>Գումար</t>
  </si>
  <si>
    <t>Միավորի գին                      առանց ԱԱՀ-ով</t>
  </si>
  <si>
    <t>Միավորի գին                      ԱԱՀ-ով</t>
  </si>
  <si>
    <t>ուլտրաձայնային ախտորոշման սարքեր</t>
  </si>
  <si>
    <t>էնդոսկոպիայի, էնդովիրահատական սարքեր</t>
  </si>
  <si>
    <t>«Մարգ Ֆարմացիա» ՍՊԸ</t>
  </si>
  <si>
    <t>Իվաֆարմ ՍՊԸ</t>
  </si>
  <si>
    <t>Դիավանտ ՍՊԸ</t>
  </si>
  <si>
    <t>«Ար. Մեդտեխնիկա» ՍՊԸ</t>
  </si>
  <si>
    <t>33121260/507</t>
  </si>
  <si>
    <t>33121260/508</t>
  </si>
  <si>
    <t xml:space="preserve">	33161190/505</t>
  </si>
  <si>
    <t>Մարզային առողջապահական կազմակերպությունների հագեցման համար անհրաժեշտ բժշկական սարքավորումների ձեռք բերման նպատակով կազմակերպված ՀՀ ԱՆ ԳՀԱՊՁԲ-2025/76 ծածկագրով գնման ընթացակարգի գնային առաջարկները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</si>
</sst>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name val="Arial"/>
      <family val="2"/>
    </font>
    <font>
      <b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4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10"/>
      <color rgb="FFFF0000"/>
      <name val="GHEA Grapalat"/>
      <family val="3"/>
    </font>
    <font>
      <sz val="10"/>
      <color rgb="FF0070C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4" fontId="8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A6592-D778-4058-BB5F-074C722CC028}">
  <dimension ref="A1:Z13"/>
  <sheetViews>
    <sheetView tabSelected="1" workbookViewId="0">
      <pane xSplit="6" ySplit="4" topLeftCell="G5" activePane="bottomRight" state="frozen"/>
      <selection pane="topRight" activeCell="L1" sqref="L1"/>
      <selection pane="bottomLeft" activeCell="A6" sqref="A6"/>
      <selection pane="bottomRight" activeCell="L16" sqref="L16"/>
    </sheetView>
  </sheetViews>
  <sheetFormatPr defaultRowHeight="13.5" x14ac:dyDescent="0.25"/>
  <cols>
    <col min="1" max="1" width="4.42578125" style="2" customWidth="1"/>
    <col min="2" max="2" width="21.140625" style="2" customWidth="1"/>
    <col min="3" max="3" width="12.85546875" style="2" customWidth="1"/>
    <col min="4" max="4" width="6.28515625" style="2" customWidth="1"/>
    <col min="5" max="5" width="13.5703125" style="2" customWidth="1"/>
    <col min="6" max="6" width="17" style="2" customWidth="1"/>
    <col min="7" max="7" width="14.42578125" style="2" customWidth="1"/>
    <col min="8" max="8" width="7.42578125" style="2" customWidth="1"/>
    <col min="9" max="11" width="15.140625" style="2" customWidth="1"/>
    <col min="12" max="12" width="14.5703125" style="2" customWidth="1"/>
    <col min="13" max="13" width="7" style="2" customWidth="1"/>
    <col min="14" max="14" width="15.28515625" style="2" customWidth="1"/>
    <col min="15" max="16" width="14" style="2" customWidth="1"/>
    <col min="17" max="17" width="15.7109375" style="2" customWidth="1"/>
    <col min="18" max="18" width="6.7109375" style="2" customWidth="1"/>
    <col min="19" max="19" width="14.85546875" style="2" customWidth="1"/>
    <col min="20" max="21" width="13.7109375" style="2" customWidth="1"/>
    <col min="22" max="22" width="15.5703125" style="2" hidden="1" customWidth="1"/>
    <col min="23" max="23" width="9.85546875" style="2" hidden="1" customWidth="1"/>
    <col min="24" max="26" width="15.7109375" style="2" hidden="1" customWidth="1"/>
    <col min="27" max="16384" width="9.140625" style="2"/>
  </cols>
  <sheetData>
    <row r="1" spans="1:26" ht="73.5" customHeight="1" x14ac:dyDescent="0.25">
      <c r="A1" s="20" t="s">
        <v>22</v>
      </c>
      <c r="B1" s="21"/>
      <c r="C1" s="21"/>
      <c r="D1" s="21"/>
      <c r="E1" s="21"/>
      <c r="F1" s="21"/>
    </row>
    <row r="3" spans="1:26" ht="54.75" customHeight="1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/>
      <c r="G3" s="24" t="s">
        <v>18</v>
      </c>
      <c r="H3" s="25"/>
      <c r="I3" s="25"/>
      <c r="J3" s="25"/>
      <c r="K3" s="26"/>
      <c r="L3" s="24" t="s">
        <v>15</v>
      </c>
      <c r="M3" s="25"/>
      <c r="N3" s="25"/>
      <c r="O3" s="25"/>
      <c r="P3" s="26"/>
      <c r="Q3" s="24" t="s">
        <v>16</v>
      </c>
      <c r="R3" s="25"/>
      <c r="S3" s="25"/>
      <c r="T3" s="25"/>
      <c r="U3" s="26"/>
      <c r="V3" s="18" t="s">
        <v>17</v>
      </c>
      <c r="W3" s="19"/>
      <c r="X3" s="19"/>
      <c r="Y3" s="19"/>
      <c r="Z3" s="19"/>
    </row>
    <row r="4" spans="1:26" ht="56.25" customHeight="1" x14ac:dyDescent="0.25">
      <c r="A4" s="23"/>
      <c r="B4" s="23"/>
      <c r="C4" s="23"/>
      <c r="D4" s="23"/>
      <c r="E4" s="13" t="s">
        <v>5</v>
      </c>
      <c r="F4" s="13" t="s">
        <v>6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8</v>
      </c>
      <c r="M4" s="12" t="s">
        <v>9</v>
      </c>
      <c r="N4" s="12" t="s">
        <v>10</v>
      </c>
      <c r="O4" s="12" t="s">
        <v>11</v>
      </c>
      <c r="P4" s="12" t="s">
        <v>12</v>
      </c>
      <c r="Q4" s="12" t="s">
        <v>8</v>
      </c>
      <c r="R4" s="12" t="s">
        <v>9</v>
      </c>
      <c r="S4" s="12" t="s">
        <v>10</v>
      </c>
      <c r="T4" s="12" t="s">
        <v>11</v>
      </c>
      <c r="U4" s="12" t="s">
        <v>12</v>
      </c>
      <c r="V4" s="12" t="s">
        <v>8</v>
      </c>
      <c r="W4" s="12" t="s">
        <v>9</v>
      </c>
      <c r="X4" s="12" t="s">
        <v>10</v>
      </c>
      <c r="Y4" s="12" t="s">
        <v>11</v>
      </c>
      <c r="Z4" s="12" t="s">
        <v>12</v>
      </c>
    </row>
    <row r="5" spans="1:26" ht="36.75" customHeight="1" x14ac:dyDescent="0.25">
      <c r="A5" s="12">
        <v>1</v>
      </c>
      <c r="B5" s="6" t="s">
        <v>13</v>
      </c>
      <c r="C5" s="6" t="s">
        <v>19</v>
      </c>
      <c r="D5" s="6">
        <v>4</v>
      </c>
      <c r="E5" s="7">
        <v>12000000</v>
      </c>
      <c r="F5" s="3">
        <f>D5*E5</f>
        <v>48000000</v>
      </c>
      <c r="G5" s="3">
        <v>38400000</v>
      </c>
      <c r="H5" s="3">
        <v>0</v>
      </c>
      <c r="I5" s="3">
        <f>G5+H5</f>
        <v>38400000</v>
      </c>
      <c r="J5" s="3">
        <f>G5/D5</f>
        <v>9600000</v>
      </c>
      <c r="K5" s="3">
        <f>I5/D5</f>
        <v>9600000</v>
      </c>
      <c r="L5" s="3">
        <v>46800000</v>
      </c>
      <c r="M5" s="3">
        <v>0</v>
      </c>
      <c r="N5" s="3">
        <f>L5+M5</f>
        <v>46800000</v>
      </c>
      <c r="O5" s="3">
        <f>L5/D5</f>
        <v>11700000</v>
      </c>
      <c r="P5" s="3">
        <f>N5/D5</f>
        <v>11700000</v>
      </c>
      <c r="Q5" s="1">
        <v>28000000</v>
      </c>
      <c r="R5" s="1">
        <v>0</v>
      </c>
      <c r="S5" s="1">
        <f>Q5+R5</f>
        <v>28000000</v>
      </c>
      <c r="T5" s="1">
        <f>Q5/D5</f>
        <v>7000000</v>
      </c>
      <c r="U5" s="1">
        <f>S5/D5</f>
        <v>7000000</v>
      </c>
      <c r="V5" s="3"/>
      <c r="W5" s="3"/>
      <c r="X5" s="3">
        <f>V5+W5</f>
        <v>0</v>
      </c>
      <c r="Y5" s="3">
        <f>V5/D5</f>
        <v>0</v>
      </c>
      <c r="Z5" s="3">
        <f>X5/D5</f>
        <v>0</v>
      </c>
    </row>
    <row r="6" spans="1:26" ht="39" customHeight="1" x14ac:dyDescent="0.25">
      <c r="A6" s="12">
        <v>2</v>
      </c>
      <c r="B6" s="6" t="s">
        <v>13</v>
      </c>
      <c r="C6" s="6" t="s">
        <v>20</v>
      </c>
      <c r="D6" s="6">
        <v>4</v>
      </c>
      <c r="E6" s="7">
        <v>14000000</v>
      </c>
      <c r="F6" s="3">
        <f t="shared" ref="F6:F7" si="0">D6*E6</f>
        <v>56000000</v>
      </c>
      <c r="G6" s="3">
        <v>44800000</v>
      </c>
      <c r="H6" s="3">
        <v>0</v>
      </c>
      <c r="I6" s="3">
        <f t="shared" ref="I6:I7" si="1">G6+H6</f>
        <v>44800000</v>
      </c>
      <c r="J6" s="3">
        <f>G6/D6</f>
        <v>11200000</v>
      </c>
      <c r="K6" s="3">
        <f>I6/D6</f>
        <v>11200000</v>
      </c>
      <c r="L6" s="3">
        <v>55800000</v>
      </c>
      <c r="M6" s="3">
        <v>0</v>
      </c>
      <c r="N6" s="3">
        <f t="shared" ref="N6:N7" si="2">L6+M6</f>
        <v>55800000</v>
      </c>
      <c r="O6" s="3">
        <f>L6/D6</f>
        <v>13950000</v>
      </c>
      <c r="P6" s="3">
        <f>N6/D6</f>
        <v>13950000</v>
      </c>
      <c r="Q6" s="1">
        <v>30000000</v>
      </c>
      <c r="R6" s="1">
        <v>0</v>
      </c>
      <c r="S6" s="1">
        <f t="shared" ref="S6:S7" si="3">Q6+R6</f>
        <v>30000000</v>
      </c>
      <c r="T6" s="1">
        <f>Q6/D6</f>
        <v>7500000</v>
      </c>
      <c r="U6" s="1">
        <f>S6/D6</f>
        <v>7500000</v>
      </c>
      <c r="V6" s="3"/>
      <c r="W6" s="3"/>
      <c r="X6" s="3">
        <f t="shared" ref="X6:X7" si="4">V6+W6</f>
        <v>0</v>
      </c>
      <c r="Y6" s="3">
        <f>V6/D6</f>
        <v>0</v>
      </c>
      <c r="Z6" s="3">
        <f>X6/D6</f>
        <v>0</v>
      </c>
    </row>
    <row r="7" spans="1:26" ht="39" customHeight="1" x14ac:dyDescent="0.25">
      <c r="A7" s="12">
        <v>3</v>
      </c>
      <c r="B7" s="6" t="s">
        <v>14</v>
      </c>
      <c r="C7" s="6" t="s">
        <v>21</v>
      </c>
      <c r="D7" s="6">
        <v>1</v>
      </c>
      <c r="E7" s="7">
        <v>59000000</v>
      </c>
      <c r="F7" s="3">
        <f t="shared" si="0"/>
        <v>59000000</v>
      </c>
      <c r="G7" s="3"/>
      <c r="H7" s="3"/>
      <c r="I7" s="3">
        <f t="shared" si="1"/>
        <v>0</v>
      </c>
      <c r="J7" s="3">
        <f>G7/D7</f>
        <v>0</v>
      </c>
      <c r="K7" s="3">
        <f>I7/D7</f>
        <v>0</v>
      </c>
      <c r="L7" s="1">
        <v>56400000</v>
      </c>
      <c r="M7" s="1">
        <v>0</v>
      </c>
      <c r="N7" s="1">
        <f t="shared" si="2"/>
        <v>56400000</v>
      </c>
      <c r="O7" s="1">
        <f>L7/D7</f>
        <v>56400000</v>
      </c>
      <c r="P7" s="1">
        <f>N7/D7</f>
        <v>56400000</v>
      </c>
      <c r="Q7" s="3"/>
      <c r="R7" s="3"/>
      <c r="S7" s="3">
        <f t="shared" si="3"/>
        <v>0</v>
      </c>
      <c r="T7" s="3">
        <f>Q7/D7</f>
        <v>0</v>
      </c>
      <c r="U7" s="3">
        <f>S7/D7</f>
        <v>0</v>
      </c>
      <c r="V7" s="3"/>
      <c r="W7" s="3"/>
      <c r="X7" s="3">
        <f t="shared" si="4"/>
        <v>0</v>
      </c>
      <c r="Y7" s="3">
        <f>V7/D7</f>
        <v>0</v>
      </c>
      <c r="Z7" s="3">
        <f>X7/D7</f>
        <v>0</v>
      </c>
    </row>
    <row r="8" spans="1:26" s="10" customFormat="1" ht="38.25" customHeight="1" x14ac:dyDescent="0.25">
      <c r="A8" s="16" t="s">
        <v>7</v>
      </c>
      <c r="B8" s="17"/>
      <c r="C8" s="8"/>
      <c r="D8" s="4"/>
      <c r="E8" s="4"/>
      <c r="F8" s="4">
        <f>SUM(F5:F7)</f>
        <v>163000000</v>
      </c>
      <c r="G8" s="9"/>
      <c r="H8" s="9"/>
      <c r="I8" s="9"/>
      <c r="J8" s="9"/>
      <c r="K8" s="9"/>
      <c r="L8" s="9"/>
      <c r="M8" s="9"/>
      <c r="N8" s="9">
        <f>N7</f>
        <v>56400000</v>
      </c>
      <c r="O8" s="9"/>
      <c r="P8" s="9"/>
      <c r="Q8" s="9"/>
      <c r="R8" s="9"/>
      <c r="S8" s="9">
        <f>S5+S6</f>
        <v>58000000</v>
      </c>
      <c r="T8" s="9"/>
      <c r="U8" s="9"/>
      <c r="V8" s="9"/>
      <c r="W8" s="9"/>
      <c r="X8" s="9"/>
      <c r="Y8" s="9"/>
      <c r="Z8" s="9"/>
    </row>
    <row r="9" spans="1:26" ht="26.25" customHeight="1" x14ac:dyDescent="0.25"/>
    <row r="10" spans="1:26" ht="24" customHeight="1" x14ac:dyDescent="0.25">
      <c r="F10" s="15">
        <f>N8+S8</f>
        <v>114400000</v>
      </c>
      <c r="N10" s="14">
        <f>F7</f>
        <v>59000000</v>
      </c>
      <c r="S10" s="14">
        <f>F5+F6</f>
        <v>104000000</v>
      </c>
    </row>
    <row r="11" spans="1:26" ht="14.25" x14ac:dyDescent="0.25">
      <c r="F11" s="11"/>
    </row>
    <row r="13" spans="1:26" x14ac:dyDescent="0.25">
      <c r="F13" s="5"/>
    </row>
  </sheetData>
  <mergeCells count="11">
    <mergeCell ref="A8:B8"/>
    <mergeCell ref="V3:Z3"/>
    <mergeCell ref="A1:F1"/>
    <mergeCell ref="A3:A4"/>
    <mergeCell ref="B3:B4"/>
    <mergeCell ref="C3:C4"/>
    <mergeCell ref="D3:D4"/>
    <mergeCell ref="E3:F3"/>
    <mergeCell ref="G3:K3"/>
    <mergeCell ref="Q3:U3"/>
    <mergeCell ref="L3:P3"/>
  </mergeCells>
  <pageMargins left="0.17" right="0.22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VERJNAKAN GNER</vt:lpstr>
      <vt:lpstr>'VERJNAKAN GNER'!Print_Titles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2025-12-25T06:27:59Z</dcterms:modified>
</cp:coreProperties>
</file>