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</externalReferences>
  <calcPr calcId="124519"/>
</workbook>
</file>

<file path=xl/calcChain.xml><?xml version="1.0" encoding="utf-8"?>
<calcChain xmlns="http://schemas.openxmlformats.org/spreadsheetml/2006/main">
  <c r="H305" i="1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307" s="1"/>
  <c r="H281"/>
  <c r="H280"/>
  <c r="H279"/>
  <c r="H278"/>
  <c r="H277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82" s="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51" s="1"/>
  <c r="H224"/>
  <c r="H223"/>
  <c r="H225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H221" s="1"/>
  <c r="H210"/>
  <c r="G68"/>
  <c r="H68" s="1"/>
  <c r="G67"/>
  <c r="H67" s="1"/>
  <c r="G66"/>
  <c r="F66"/>
  <c r="G65"/>
  <c r="F65"/>
  <c r="G64"/>
  <c r="F64"/>
  <c r="G63"/>
  <c r="F63"/>
  <c r="G62"/>
  <c r="H62" s="1"/>
  <c r="G61"/>
  <c r="F61"/>
  <c r="H61" s="1"/>
  <c r="G60"/>
  <c r="F60"/>
  <c r="H60" s="1"/>
  <c r="G59"/>
  <c r="H59" s="1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H47"/>
  <c r="G47"/>
  <c r="G44"/>
  <c r="F44"/>
  <c r="G43"/>
  <c r="F43"/>
  <c r="G42"/>
  <c r="F42"/>
  <c r="G41"/>
  <c r="F41"/>
  <c r="G40"/>
  <c r="F40"/>
  <c r="G39"/>
  <c r="F39"/>
  <c r="H39" s="1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H13"/>
  <c r="H18" s="1"/>
  <c r="H40" l="1"/>
  <c r="H41"/>
  <c r="H45" s="1"/>
  <c r="H42"/>
  <c r="H43"/>
  <c r="H44"/>
  <c r="H48"/>
  <c r="H49"/>
  <c r="H50"/>
  <c r="H51"/>
  <c r="H52"/>
  <c r="H53"/>
  <c r="H54"/>
  <c r="H55"/>
  <c r="H56"/>
  <c r="H57"/>
  <c r="H58"/>
  <c r="H63"/>
  <c r="H64"/>
  <c r="H65"/>
  <c r="H66"/>
  <c r="H208"/>
</calcChain>
</file>

<file path=xl/sharedStrings.xml><?xml version="1.0" encoding="utf-8"?>
<sst xmlns="http://schemas.openxmlformats.org/spreadsheetml/2006/main" count="1004" uniqueCount="437">
  <si>
    <t xml:space="preserve">      Հաստատում եմ՝</t>
  </si>
  <si>
    <t xml:space="preserve">                                     ՀՀ Արմավիրի մարզի  «Արմավիրի թիվ 8 հիմնական դպրոց» ՊՈԱԿ</t>
  </si>
  <si>
    <t xml:space="preserve">Դպրոցի տնօրեն՝                                    Ա․ Խաչատրյան         </t>
  </si>
  <si>
    <t>«10» ապրիլ 2025թ</t>
  </si>
  <si>
    <t>փոփոխված</t>
  </si>
  <si>
    <t xml:space="preserve"> </t>
  </si>
  <si>
    <t>ՊԱՏՎԻՐԱՏՈՒ՝«Արմավիրի թիվ 8 հիմնական դպրոց» ՊՈԱԿ</t>
  </si>
  <si>
    <t>(ըստ բյուջետային ծախսերի գերատեսչական դասակարգման)</t>
  </si>
  <si>
    <t>Ծրագիրը</t>
  </si>
  <si>
    <t>ԱՆՎԱՆՈՒՄԸ՝  2025 թվականի գնումների նախնական պլան</t>
  </si>
  <si>
    <t>Ֆինանսավորուման աղբյուր՝  2025թ. Նախահաշիվ</t>
  </si>
  <si>
    <t>Հ/հ</t>
  </si>
  <si>
    <t>միջանցիկ կոդը՝ CPV դասակարգման կոդ</t>
  </si>
  <si>
    <t>Գնման  առարկան</t>
  </si>
  <si>
    <t>Գնման ընթացակարգ</t>
  </si>
  <si>
    <t xml:space="preserve">Չափի միավոր </t>
  </si>
  <si>
    <t>Միավորի Գինը</t>
  </si>
  <si>
    <t>Քանակ</t>
  </si>
  <si>
    <t>Գումար/ՀՀ դրամ/</t>
  </si>
  <si>
    <t>Էներգետիկ ծառայություններ</t>
  </si>
  <si>
    <t>գազի բաշխում</t>
  </si>
  <si>
    <t>ՄԱ</t>
  </si>
  <si>
    <t>դրամ</t>
  </si>
  <si>
    <t xml:space="preserve"> էլեկտրականության բաշխում</t>
  </si>
  <si>
    <t>Կոմունալ  ծառայություններ</t>
  </si>
  <si>
    <t xml:space="preserve"> Համացանցային ծառայություններ</t>
  </si>
  <si>
    <t xml:space="preserve"> Ñ³Ù³Ï³ñ·ÇãÝ»ñÇÝ ³éÝãíáÕ Ù³ëÝ³·Çï³Ï³Ý Í³é³ÛáõÃÛáõÝÝ»ñ</t>
  </si>
  <si>
    <t>ԱՊՐԱՆՔՆԵՐ</t>
  </si>
  <si>
    <t>ՍՆՈՒՆԴ (07.01.2025թ-28․02.2025թ.)(15.6)</t>
  </si>
  <si>
    <t>15811100</t>
  </si>
  <si>
    <t>Հաց</t>
  </si>
  <si>
    <t>կգ</t>
  </si>
  <si>
    <t>03221410</t>
  </si>
  <si>
    <t>Կաղամբ</t>
  </si>
  <si>
    <t>15421100</t>
  </si>
  <si>
    <t>Արևածաղկի ձեթ</t>
  </si>
  <si>
    <t>03221110</t>
  </si>
  <si>
    <t>Գազար</t>
  </si>
  <si>
    <t>15872400</t>
  </si>
  <si>
    <t>Աղ</t>
  </si>
  <si>
    <t>15851100</t>
  </si>
  <si>
    <t>Մակարոն</t>
  </si>
  <si>
    <t>03222128</t>
  </si>
  <si>
    <t>Խնձոր</t>
  </si>
  <si>
    <t>15551600</t>
  </si>
  <si>
    <t>Մածուն</t>
  </si>
  <si>
    <t>15541200</t>
  </si>
  <si>
    <t>Պանիր</t>
  </si>
  <si>
    <t>15331154</t>
  </si>
  <si>
    <t>Ոլոռ</t>
  </si>
  <si>
    <t>15311100</t>
  </si>
  <si>
    <t>Կարտոֆիլ</t>
  </si>
  <si>
    <t>15333100</t>
  </si>
  <si>
    <t>Տոմատի մածուկ</t>
  </si>
  <si>
    <t>15331153</t>
  </si>
  <si>
    <t>Ոսպ</t>
  </si>
  <si>
    <t>03211300</t>
  </si>
  <si>
    <t>Բրինձ</t>
  </si>
  <si>
    <t>15112150</t>
  </si>
  <si>
    <t>Հավի կրծքամիս</t>
  </si>
  <si>
    <t>03142510</t>
  </si>
  <si>
    <t>Ձու</t>
  </si>
  <si>
    <t>հատ</t>
  </si>
  <si>
    <t>15616000</t>
  </si>
  <si>
    <t>Հնդկաձավար</t>
  </si>
  <si>
    <t>03221100</t>
  </si>
  <si>
    <t>Բազուկ</t>
  </si>
  <si>
    <t>ÀÝ¹³Ù»ÝÁ</t>
  </si>
  <si>
    <t>ՍՆՈՒՆԴ (01.03.2025թ-23.05․2025թ.)(15.6)</t>
  </si>
  <si>
    <t>15811100/1</t>
  </si>
  <si>
    <t>Հաց (ամբողջահատիկ ցորենի ալյուրից)</t>
  </si>
  <si>
    <t>ԳՀ</t>
  </si>
  <si>
    <t>03221410/1</t>
  </si>
  <si>
    <t>15421100/1</t>
  </si>
  <si>
    <t>03221110/1</t>
  </si>
  <si>
    <t>15872400/1</t>
  </si>
  <si>
    <t>15851100/1</t>
  </si>
  <si>
    <t>03222128/1</t>
  </si>
  <si>
    <t>15551600/1</t>
  </si>
  <si>
    <t>15541200/1</t>
  </si>
  <si>
    <t>15331154/1</t>
  </si>
  <si>
    <t>15311100/1</t>
  </si>
  <si>
    <t>15333100/1</t>
  </si>
  <si>
    <t>15871256/1</t>
  </si>
  <si>
    <t>Կարմիր պղպեղ</t>
  </si>
  <si>
    <t>15331153/1</t>
  </si>
  <si>
    <t>03211300/1</t>
  </si>
  <si>
    <t>15331151/1</t>
  </si>
  <si>
    <t>լոբի</t>
  </si>
  <si>
    <t>15112150/1</t>
  </si>
  <si>
    <t>03142510/1</t>
  </si>
  <si>
    <t>15616000/1</t>
  </si>
  <si>
    <t>03221100/1</t>
  </si>
  <si>
    <t>15619000/1</t>
  </si>
  <si>
    <t>հաճար</t>
  </si>
  <si>
    <t>15619000/3</t>
  </si>
  <si>
    <t xml:space="preserve">Ընդամենը       </t>
  </si>
  <si>
    <t>Տնտեսական նյութեր</t>
  </si>
  <si>
    <t>Ապակի մաքրող հեղուկ</t>
  </si>
  <si>
    <t>39831278/1</t>
  </si>
  <si>
    <t>Մաքրող փոշի ռախշա</t>
  </si>
  <si>
    <t>39831278/2</t>
  </si>
  <si>
    <t>Սանիտա մաքրող հեղուկ</t>
  </si>
  <si>
    <t>Սեղանի շոր</t>
  </si>
  <si>
    <t>տուփ</t>
  </si>
  <si>
    <t>Ապակու շոր</t>
  </si>
  <si>
    <t>Հատակի շոր</t>
  </si>
  <si>
    <t>Կրակայրիչ գազի</t>
  </si>
  <si>
    <t>39831242</t>
  </si>
  <si>
    <t>Լվածքի փոշի</t>
  </si>
  <si>
    <t>Սպիտակեցնող հեղուկ</t>
  </si>
  <si>
    <t>լիտր</t>
  </si>
  <si>
    <t>39831210/2</t>
  </si>
  <si>
    <t>Աման լվանալու հեղուկ</t>
  </si>
  <si>
    <t>39221490/1</t>
  </si>
  <si>
    <t>Սպունգ</t>
  </si>
  <si>
    <t>39221490/2</t>
  </si>
  <si>
    <t>Սիմ</t>
  </si>
  <si>
    <t>Ձեռքի հեղուկ օճառ</t>
  </si>
  <si>
    <t>Զուգ. թուղթ</t>
  </si>
  <si>
    <t>Անձեռոցիկ</t>
  </si>
  <si>
    <t>18421130/1</t>
  </si>
  <si>
    <t>Ռետինե ձեռնոց</t>
  </si>
  <si>
    <t>զույգ</t>
  </si>
  <si>
    <t>18421130/2</t>
  </si>
  <si>
    <t>Բանվորական ձեռնոց</t>
  </si>
  <si>
    <t>Ավել</t>
  </si>
  <si>
    <t>մարդկոց/փոքր/</t>
  </si>
  <si>
    <t>Երկարացման լար 3մ 4 տեղ</t>
  </si>
  <si>
    <t>Գոգաթիակ</t>
  </si>
  <si>
    <t>39224560</t>
  </si>
  <si>
    <t>Փայլաթիթեղ</t>
  </si>
  <si>
    <t>19640000/1</t>
  </si>
  <si>
    <t>Պոլիէթիլենային տոպրակ</t>
  </si>
  <si>
    <t>39811300</t>
  </si>
  <si>
    <t>Օդը թարմեցնող բույր</t>
  </si>
  <si>
    <t>44511170</t>
  </si>
  <si>
    <t>Փոցխ</t>
  </si>
  <si>
    <t>44511110/1</t>
  </si>
  <si>
    <t>Ձյան բահ</t>
  </si>
  <si>
    <t>44511110/2</t>
  </si>
  <si>
    <t>Բահ</t>
  </si>
  <si>
    <t>19640000/2</t>
  </si>
  <si>
    <t>Աղբամանի տոպրակ</t>
  </si>
  <si>
    <t>Ընդամենը</t>
  </si>
  <si>
    <t>Գրասենյակային ապրանքներ</t>
  </si>
  <si>
    <t>30197620</t>
  </si>
  <si>
    <t>Թուղթ Ա-4</t>
  </si>
  <si>
    <t>Գունավոր մատիտ</t>
  </si>
  <si>
    <t>Սև մատիտ</t>
  </si>
  <si>
    <t>30192122</t>
  </si>
  <si>
    <t>գրիչ/կապույտ/</t>
  </si>
  <si>
    <t>Շտրիխներ</t>
  </si>
  <si>
    <t>Սոսինձներ</t>
  </si>
  <si>
    <t>Գունավոր թուղթ երկկողմանի</t>
  </si>
  <si>
    <t>Ծեփանյութեր</t>
  </si>
  <si>
    <t>Թղթապանակ կոշտ կազմով</t>
  </si>
  <si>
    <t>Սրիչ</t>
  </si>
  <si>
    <t>Մեթոդական գրքեր</t>
  </si>
  <si>
    <t>Թղթապանակ</t>
  </si>
  <si>
    <t>Սեղմակ/ամրակ/</t>
  </si>
  <si>
    <t>Վրձին տարբեր չափերի</t>
  </si>
  <si>
    <t>44423600</t>
  </si>
  <si>
    <t>Կպչուն ժապավեն</t>
  </si>
  <si>
    <t xml:space="preserve"> թուղթ նշումների համար, սոսնձվածքով</t>
  </si>
  <si>
    <t>Ֆայլեր</t>
  </si>
  <si>
    <t>Ջրաներկ</t>
  </si>
  <si>
    <t xml:space="preserve">ուսուցողական գրքեր </t>
  </si>
  <si>
    <t>Ա-3 թուղթ</t>
  </si>
  <si>
    <t>քանոն</t>
  </si>
  <si>
    <t>Օրացույց պատի</t>
  </si>
  <si>
    <t>Ռետին</t>
  </si>
  <si>
    <t>Վատման</t>
  </si>
  <si>
    <t>Գլոբուս</t>
  </si>
  <si>
    <t>Դաստիրարակի աշխ. Տետր</t>
  </si>
  <si>
    <t>Կոճգամ պատի</t>
  </si>
  <si>
    <t>հաշվառման գիրք/Հաճախումների/</t>
  </si>
  <si>
    <t>22800000/1</t>
  </si>
  <si>
    <t>Խոտանորոշման մատյան</t>
  </si>
  <si>
    <t>22800000/2</t>
  </si>
  <si>
    <t>Պահեստի մատյան</t>
  </si>
  <si>
    <t>22800000/3</t>
  </si>
  <si>
    <t>Մանկ. նիստ. արձանագր. մատյան</t>
  </si>
  <si>
    <t>30192125</t>
  </si>
  <si>
    <t>Մարկեր</t>
  </si>
  <si>
    <t>Նկարչական ալբոմ</t>
  </si>
  <si>
    <t>ձևաթղթեր/հաշվապահական/</t>
  </si>
  <si>
    <t>37521230/1</t>
  </si>
  <si>
    <t>փայտիկներ/հաշվելու համար/</t>
  </si>
  <si>
    <t>Աշխատողների հրամանագիրք</t>
  </si>
  <si>
    <t>Հաշվիչ</t>
  </si>
  <si>
    <t>37821150</t>
  </si>
  <si>
    <t>Գունավոր կավիճ</t>
  </si>
  <si>
    <t>Ընդհամենը</t>
  </si>
  <si>
    <t>Հատուկ նպատակային  նյութեր</t>
  </si>
  <si>
    <t>37520000/1</t>
  </si>
  <si>
    <t>խաղալիքներ/միջատներ/</t>
  </si>
  <si>
    <t>37520000/2</t>
  </si>
  <si>
    <t>խաղալիքներ/Կենդանիներ/</t>
  </si>
  <si>
    <t>37520000/3</t>
  </si>
  <si>
    <t>Ղեկ</t>
  </si>
  <si>
    <t>37520000/4</t>
  </si>
  <si>
    <t>Լեգո</t>
  </si>
  <si>
    <t>Տիկնիկ</t>
  </si>
  <si>
    <t>Մեքենա</t>
  </si>
  <si>
    <t>35331100/1</t>
  </si>
  <si>
    <t>Գնդակ</t>
  </si>
  <si>
    <t>35331100/2</t>
  </si>
  <si>
    <t>Փոքր գնդակ</t>
  </si>
  <si>
    <t>37521240/3</t>
  </si>
  <si>
    <t>Փուչիկ</t>
  </si>
  <si>
    <t>14211125/1</t>
  </si>
  <si>
    <t>Կվարցային ավազ</t>
  </si>
  <si>
    <t>14211125/2</t>
  </si>
  <si>
    <t>Կվարցային ավազի դաշտ</t>
  </si>
  <si>
    <t>Լոտո</t>
  </si>
  <si>
    <t>Խաղալիք հավաքածուներ/խոհանոցային/</t>
  </si>
  <si>
    <t>Երաժշտական գործիք</t>
  </si>
  <si>
    <t>Խաղագորգ թվեր</t>
  </si>
  <si>
    <t>ՈՒսուցողական գրքեր, տառեր</t>
  </si>
  <si>
    <t>Սիլիկոն</t>
  </si>
  <si>
    <t>Տոնածառ</t>
  </si>
  <si>
    <t>Տոնածառի լույսեր</t>
  </si>
  <si>
    <t>39298900/1</t>
  </si>
  <si>
    <t xml:space="preserve"> զարդարանքի զանազան պարագաներ/Տոնածառի աստղ/</t>
  </si>
  <si>
    <t>հասցեների ցուցանակ</t>
  </si>
  <si>
    <t xml:space="preserve"> զարդարանքի զանազան պարագաներ/Տոնածառի խաղալիքներ/</t>
  </si>
  <si>
    <t>09411200</t>
  </si>
  <si>
    <t xml:space="preserve">Հեղուկ պրոպան գազ </t>
  </si>
  <si>
    <t>Խոր.մ</t>
  </si>
  <si>
    <t>Շենքի և շինությունների ընթացիկ նորոգում</t>
  </si>
  <si>
    <t>Ներկանյութեր</t>
  </si>
  <si>
    <t>44192610</t>
  </si>
  <si>
    <t>Մեխ շինարարական</t>
  </si>
  <si>
    <t>44521120/1</t>
  </si>
  <si>
    <t>Ջրի ծորակ</t>
  </si>
  <si>
    <t>44521120/2</t>
  </si>
  <si>
    <t>Ջիր փական</t>
  </si>
  <si>
    <t>44521120/3</t>
  </si>
  <si>
    <t>Դռան փական</t>
  </si>
  <si>
    <t>44521120/4</t>
  </si>
  <si>
    <t>փական/գազի ռեդուկտոր/</t>
  </si>
  <si>
    <t>31512440</t>
  </si>
  <si>
    <t>լոիսատու</t>
  </si>
  <si>
    <t>44112800</t>
  </si>
  <si>
    <t>Մետաղապատ ճկախողովակ</t>
  </si>
  <si>
    <t>31681600</t>
  </si>
  <si>
    <t>էլեկտրական ապահովիչ</t>
  </si>
  <si>
    <t>44163170</t>
  </si>
  <si>
    <t>Պլաստմասե խողովակ</t>
  </si>
  <si>
    <t>03311114</t>
  </si>
  <si>
    <t>Պարկետի լաք</t>
  </si>
  <si>
    <t>31684400</t>
  </si>
  <si>
    <t>Վարդակ</t>
  </si>
  <si>
    <t>39132220</t>
  </si>
  <si>
    <t>կախիչ/Զուգարանի թղթի/</t>
  </si>
  <si>
    <t>31641216</t>
  </si>
  <si>
    <t>Պտուտակ</t>
  </si>
  <si>
    <t>39714100</t>
  </si>
  <si>
    <t>Օդափոխիչ</t>
  </si>
  <si>
    <t>31321190</t>
  </si>
  <si>
    <t>Էլեկտրական լար</t>
  </si>
  <si>
    <t>մետր</t>
  </si>
  <si>
    <t>ԳՈՒՅՔԻ ՁԵՌՔ  ԲԵՐՈՒՄ /կենցաղային/</t>
  </si>
  <si>
    <t>39221170</t>
  </si>
  <si>
    <t>Սննդի տարա/հացաման/</t>
  </si>
  <si>
    <t>Հացի մկրատ</t>
  </si>
  <si>
    <t>39221290</t>
  </si>
  <si>
    <t>Էմալապատ թեյնիկ</t>
  </si>
  <si>
    <t>39514200</t>
  </si>
  <si>
    <t>Սրբիչներ խոհանոցի</t>
  </si>
  <si>
    <t>39221130</t>
  </si>
  <si>
    <t>Բաժակ</t>
  </si>
  <si>
    <t>Ափսեներ</t>
  </si>
  <si>
    <t>Մանկական սփռոց</t>
  </si>
  <si>
    <t>39241120/1</t>
  </si>
  <si>
    <t>խոհանոցային դանակներ/Մսի/</t>
  </si>
  <si>
    <t>39241120/2</t>
  </si>
  <si>
    <t>խոհանոցային դանակներ/Փոքր/</t>
  </si>
  <si>
    <t>ՎԱՐՉԱԿԱՆ ՍԱՐՔԱՎՈՐՈՒՄ</t>
  </si>
  <si>
    <t>30211220</t>
  </si>
  <si>
    <t>Համակարգիչ</t>
  </si>
  <si>
    <t>Փոշեկուլ</t>
  </si>
  <si>
    <t>39531800</t>
  </si>
  <si>
    <t>Գորգ</t>
  </si>
  <si>
    <t>մետ.ք.</t>
  </si>
  <si>
    <t>Էլեկտրական տաքացուցիչ</t>
  </si>
  <si>
    <t>Դեղորայք</t>
  </si>
  <si>
    <t>Յոդ</t>
  </si>
  <si>
    <t>սրվակ</t>
  </si>
  <si>
    <t>03111250</t>
  </si>
  <si>
    <t>Բամբակ</t>
  </si>
  <si>
    <t>Դիմակ</t>
  </si>
  <si>
    <t>33691176/1</t>
  </si>
  <si>
    <t>Այլ դեղորայք/Սանտավիկ/</t>
  </si>
  <si>
    <t>Այլ դեղորայք/Մառլե/</t>
  </si>
  <si>
    <t>ՍՆՈՒՆԴ /07.01.2025-28.02.2025/</t>
  </si>
  <si>
    <t>15811100/2</t>
  </si>
  <si>
    <t>15421100/2</t>
  </si>
  <si>
    <t>Արևածաղկի ձեթ, ռաֆինացված, (զտած)</t>
  </si>
  <si>
    <t>15872400/2</t>
  </si>
  <si>
    <t>Աղ կերակրի</t>
  </si>
  <si>
    <t>15851100/2</t>
  </si>
  <si>
    <t>Մակարոնեղեն</t>
  </si>
  <si>
    <t>15551600/2</t>
  </si>
  <si>
    <t>15331154/2</t>
  </si>
  <si>
    <t>15333100/2</t>
  </si>
  <si>
    <t>15331153/2</t>
  </si>
  <si>
    <t>03211300/2</t>
  </si>
  <si>
    <t>03142510/2</t>
  </si>
  <si>
    <t>15616000/2</t>
  </si>
  <si>
    <t>Այլ մեքենաներ և սարքավորումներ</t>
  </si>
  <si>
    <t>ïåÇã ë³ñù, µ³½Ù³ýáõÝÏóÇáÝ³É</t>
  </si>
  <si>
    <t>Ø²</t>
  </si>
  <si>
    <t>Ñ³ï</t>
  </si>
  <si>
    <t>30239110/1</t>
  </si>
  <si>
    <t>Մ³ùñÇã ¨ ÑÇ·Ç»ÝÇÏ ÝÛáõÃ»ñ</t>
  </si>
  <si>
    <t>24451180</t>
  </si>
  <si>
    <t>ùÉáñ</t>
  </si>
  <si>
    <t>31441000</t>
  </si>
  <si>
    <t xml:space="preserve"> Ù³ñïÏáó, AAA ï»ë³ÏÇ</t>
  </si>
  <si>
    <t>33761100</t>
  </si>
  <si>
    <t>½áõ·³ñ³ÝÇ ÃáõÕÃ/հիգիենիկ թուղթ</t>
  </si>
  <si>
    <t>39221410</t>
  </si>
  <si>
    <t>³í»É</t>
  </si>
  <si>
    <t>39224341</t>
  </si>
  <si>
    <t xml:space="preserve">դույլ </t>
  </si>
  <si>
    <t>392214801</t>
  </si>
  <si>
    <t xml:space="preserve"> ½áõ·³ñ³ÝÇ Ëá½³Ý³ÏÝ»ñ</t>
  </si>
  <si>
    <t>39221490</t>
  </si>
  <si>
    <t xml:space="preserve"> ëåáõÝ·Ý»ñ</t>
  </si>
  <si>
    <t xml:space="preserve"> ëñµÇãÝ»ñ, µ³Ùµ³ÏÛ³</t>
  </si>
  <si>
    <t>39831241</t>
  </si>
  <si>
    <t>û×³é, Ñ»ÕáõÏ</t>
  </si>
  <si>
    <t>39831245</t>
  </si>
  <si>
    <t xml:space="preserve"> Éí³óùÇ ÷áßÇ Ó»éùáí Éí³Ý³Éáõ Ñ³Ù³ñ</t>
  </si>
  <si>
    <t>39831100/1</t>
  </si>
  <si>
    <t>³Ëï³Ñ³ÝáÕ Ñ»ÕáõÏ` ë³ÝÑ³Ý·áõÛóÇ Ñ³Ù³ñ (Ëï³ÝÛáõÃ)</t>
  </si>
  <si>
    <t>39831100/2</t>
  </si>
  <si>
    <t>39831100/3</t>
  </si>
  <si>
    <t>սանհանգույցի մաքրման միջոց</t>
  </si>
  <si>
    <t>39831280</t>
  </si>
  <si>
    <t>Ï³ÑáõÛù Ù³ùñ»Éáõ É³Ã</t>
  </si>
  <si>
    <t>÷áßÇ Ù³ùñ»Éáõ É³Ã</t>
  </si>
  <si>
    <t>39831281</t>
  </si>
  <si>
    <t>ë»Õ³Ý Ù³ùñ»Éáõ É³Ã</t>
  </si>
  <si>
    <t>39831282</t>
  </si>
  <si>
    <t xml:space="preserve"> Ù³ùñáÕ ÷áßÇÝ»ñ</t>
  </si>
  <si>
    <t xml:space="preserve"> Éí³óáÕ ÝÛáõÃ»ñ(ëå³ëùÇ Ñ»ÕáõÏ)</t>
  </si>
  <si>
    <t>39831274/1</t>
  </si>
  <si>
    <t>³Ëï³Ñ³ÝáÕ Ñ»ÕáõÏ` ë³ÝÑ³Ý·áõÛóÇ Ñ³Ù³ñ (Å³í»É)</t>
  </si>
  <si>
    <t>39831283</t>
  </si>
  <si>
    <t>Ñ³ï³ÏÇ Éí³óÙ³Ý É³Ã</t>
  </si>
  <si>
    <t>39835000/1</t>
  </si>
  <si>
    <t>³é³ëï³Õ Ù³ùñ»Éáõ ÓáÕ, åÉ³ëïÙ³ë»</t>
  </si>
  <si>
    <t>39835000</t>
  </si>
  <si>
    <t xml:space="preserve"> Ñ³ï³Ï Ù³ùñ»Éáõ ÓáÕ </t>
  </si>
  <si>
    <t>39831278</t>
  </si>
  <si>
    <t xml:space="preserve"> ëå³ëùÇ Éí³óÙ³Ý ÷áßÇ</t>
  </si>
  <si>
    <t>Գրասենյակային նյութեր և հագուստ</t>
  </si>
  <si>
    <t>·áí³ë³Ý³·ñ»ñ ¨ å³ïíá·ñ»ñ</t>
  </si>
  <si>
    <t>22811130/1</t>
  </si>
  <si>
    <t xml:space="preserve"> ï»ïñ»ñ</t>
  </si>
  <si>
    <t>22811130/2</t>
  </si>
  <si>
    <t xml:space="preserve"> ÏåãáõÝ Ã»ñÃÇÏÝ»ñ ÝßáõÙÝ»ñÇ Ñ³Ù³ñ</t>
  </si>
  <si>
    <t>22851200/1</t>
  </si>
  <si>
    <t xml:space="preserve"> ÃÕÃ³å³Ý³ÏÝ»ñ</t>
  </si>
  <si>
    <t>22851200/2</t>
  </si>
  <si>
    <t>30192100</t>
  </si>
  <si>
    <t xml:space="preserve"> é»ïÇÝ Ñ³ë³ñ³Ï</t>
  </si>
  <si>
    <t xml:space="preserve"> Ã³Ý³ù, ÏÝÇùÇ µ³ñÓÇÏÇ Ñ³Ù³ñ</t>
  </si>
  <si>
    <t>30192121</t>
  </si>
  <si>
    <t>·ñÇã ·Ý¹ÇÏ³íáñ</t>
  </si>
  <si>
    <t xml:space="preserve"> Ù³ñÏ»ñÝ»ñ</t>
  </si>
  <si>
    <t>·ñÇã ·»É³ÛÇÝ</t>
  </si>
  <si>
    <t>30192130</t>
  </si>
  <si>
    <t xml:space="preserve"> Ù³ïÇïÝ»ñ</t>
  </si>
  <si>
    <t>30192133</t>
  </si>
  <si>
    <t xml:space="preserve"> ëñÇãÝ»ñ</t>
  </si>
  <si>
    <t>30192160</t>
  </si>
  <si>
    <t xml:space="preserve"> ßïñÇËÝ»ñ</t>
  </si>
  <si>
    <t>ëáëÝÓ³Ù³ïÇï, ·ñ³ë»ÝÛ³Ï³ÛÇÝ</t>
  </si>
  <si>
    <t>30192771</t>
  </si>
  <si>
    <t xml:space="preserve"> åÉ³ëïÇÉÇÝ</t>
  </si>
  <si>
    <t>30197112</t>
  </si>
  <si>
    <t xml:space="preserve"> Ï³ñÇãÇ Ù»ï³Õ³É³ñ» Ï³å»ñ, ÙÇçÇÝ</t>
  </si>
  <si>
    <t>30192739</t>
  </si>
  <si>
    <t xml:space="preserve"> ÃáõÕÃ ·áõÝ³íáñ, A4 Ó¨³ã³÷Ç (տուփ)</t>
  </si>
  <si>
    <t xml:space="preserve">ÃáõÕÃ, A4 ýáñÙ³ïÇ </t>
  </si>
  <si>
    <t xml:space="preserve"> ÃáõÕÃ ·áõÝ³íáñ, A4 Ó¨³ã³÷Ç</t>
  </si>
  <si>
    <t>37521190</t>
  </si>
  <si>
    <t xml:space="preserve"> ÑÇßáÕáõÃÛ³Ý Ù³ñ½Ù³Ý Ë³Õ»ñ</t>
  </si>
  <si>
    <t>37531100</t>
  </si>
  <si>
    <t>áõëáõóáÕ³Ï³Ý ù³ñï»ñ</t>
  </si>
  <si>
    <t>37521230</t>
  </si>
  <si>
    <t xml:space="preserve"> Ë³Õ»ñÇ Ñ³í³ù³ÍáõÝ»ñ</t>
  </si>
  <si>
    <t>¹ñ³Ù</t>
  </si>
  <si>
    <t>37821130</t>
  </si>
  <si>
    <t xml:space="preserve"> ·áõÝ³íáñ Ù³ïÇïÝ»ñ</t>
  </si>
  <si>
    <t>37821131</t>
  </si>
  <si>
    <t xml:space="preserve"> ·áõÝ³íáñ Ù³ïÇïÝ»ñ/2</t>
  </si>
  <si>
    <t xml:space="preserve"> ÝÏ³ñã³Ï³Ý íñÓÇÝÝ»ñ</t>
  </si>
  <si>
    <t xml:space="preserve"> կավիճ</t>
  </si>
  <si>
    <t xml:space="preserve"> çñ³Ý»ñÏ»ñ</t>
  </si>
  <si>
    <t>Հատուկ նպատակային նյութեր</t>
  </si>
  <si>
    <t>24911900</t>
  </si>
  <si>
    <t>ë³ÉÇÏÇ ëáëÇÝÓ</t>
  </si>
  <si>
    <t>å³ñÏ</t>
  </si>
  <si>
    <t>31221242</t>
  </si>
  <si>
    <t>¹Ûáõµ»É-·íá½¹</t>
  </si>
  <si>
    <t xml:space="preserve"> ¿É»Ïïñ³Ï³Ý ³å³ÑáíÇã</t>
  </si>
  <si>
    <t xml:space="preserve"> ¿É»Ïïñ³Ï³Ý »ñÏ³ñ³óÙ³Ý É³ñ</t>
  </si>
  <si>
    <t xml:space="preserve"> û×³éÇ ï³ñ³</t>
  </si>
  <si>
    <t>իզոլենտ</t>
  </si>
  <si>
    <t>31711160</t>
  </si>
  <si>
    <t xml:space="preserve"> ¿É»Ïïñá¹Ý»ñ</t>
  </si>
  <si>
    <t>ïáõ÷</t>
  </si>
  <si>
    <t>44521120</t>
  </si>
  <si>
    <t xml:space="preserve"> ¹é³Ý ÷³Ï³ÝÝ»ñ</t>
  </si>
  <si>
    <t>44521121</t>
  </si>
  <si>
    <t>¹é³Ý ÷³Ï³ÝÇ ÙÇçáõÏ</t>
  </si>
  <si>
    <t>39221460</t>
  </si>
  <si>
    <t>íñÓÇÝ` Ý»ñÏ³ñ³ñ³Ï³Ý</t>
  </si>
  <si>
    <t xml:space="preserve"> Íáñ³Ï</t>
  </si>
  <si>
    <t>44411100/1</t>
  </si>
  <si>
    <t>Íáñ³Ï</t>
  </si>
  <si>
    <t xml:space="preserve"> ÉáõÍÇã</t>
  </si>
  <si>
    <t xml:space="preserve">Éí³ó³ñ³ÝÇ ·áýñ» </t>
  </si>
  <si>
    <t>ù³ñ ÏïñáÕ ëÏ³í³é³Ï</t>
  </si>
  <si>
    <t xml:space="preserve"> Ý»ñÏ, ßÇÝ³ñ³ñ³Ï³Ý</t>
  </si>
  <si>
    <t>é»ïÇÝ» ËáÕáí³ÏÝ»ñ</t>
  </si>
  <si>
    <t>Ù»ïñ</t>
  </si>
  <si>
    <t>44163170/1</t>
  </si>
  <si>
    <t>½áõ·³ñ³Ý³ÏáÝùÇ Ù»Ë³ÝÇ½Ù</t>
  </si>
  <si>
    <t>ÑÕÏ³ÃáõÕÃ</t>
  </si>
  <si>
    <t>¿É»Ïïñ³Ï³Ý ç»éáõóÇã</t>
  </si>
  <si>
    <t>Ñ»ÕÛáõë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</si>
</sst>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37">
    <font>
      <sz val="11"/>
      <color theme="1"/>
      <name val="Calibri"/>
      <family val="2"/>
      <charset val="204"/>
      <scheme val="minor"/>
    </font>
    <font>
      <b/>
      <sz val="16"/>
      <name val="GHEA Grapalat"/>
      <family val="3"/>
    </font>
    <font>
      <b/>
      <sz val="10"/>
      <name val="GHEA Grapalat"/>
      <family val="3"/>
    </font>
    <font>
      <b/>
      <sz val="14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b/>
      <sz val="10"/>
      <name val="Arial LatArm"/>
      <family val="2"/>
    </font>
    <font>
      <b/>
      <sz val="12"/>
      <name val="Arial LatArm"/>
      <family val="2"/>
    </font>
    <font>
      <sz val="12"/>
      <name val="Arial LatArm"/>
      <family val="2"/>
    </font>
    <font>
      <b/>
      <i/>
      <u/>
      <sz val="12"/>
      <name val="Arial LatArm"/>
      <family val="2"/>
    </font>
    <font>
      <b/>
      <u/>
      <sz val="12"/>
      <name val="Arial LatArm"/>
      <family val="2"/>
    </font>
    <font>
      <b/>
      <sz val="14"/>
      <name val="Arial LatArm"/>
      <family val="2"/>
    </font>
    <font>
      <b/>
      <i/>
      <sz val="16"/>
      <name val="Arial LatArm"/>
      <family val="2"/>
    </font>
    <font>
      <b/>
      <i/>
      <sz val="20"/>
      <name val="Arial LatArm"/>
      <family val="2"/>
    </font>
    <font>
      <sz val="10"/>
      <name val="Arial LatArm"/>
      <family val="2"/>
    </font>
    <font>
      <i/>
      <sz val="16"/>
      <name val="Arial LatArm"/>
      <family val="2"/>
    </font>
    <font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sz val="10"/>
      <name val="Arial Unicode"/>
      <family val="2"/>
    </font>
    <font>
      <sz val="10"/>
      <name val="Arial Unicode"/>
      <family val="2"/>
      <charset val="204"/>
    </font>
    <font>
      <sz val="10"/>
      <name val="Arial Armenian"/>
      <family val="2"/>
    </font>
    <font>
      <b/>
      <sz val="10"/>
      <name val="Arial Armenian"/>
      <family val="2"/>
    </font>
    <font>
      <b/>
      <i/>
      <sz val="11"/>
      <name val="Arial Armenian"/>
      <family val="2"/>
    </font>
    <font>
      <sz val="11"/>
      <name val="Calibri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name val="Arial Unicode"/>
      <family val="2"/>
      <charset val="204"/>
    </font>
    <font>
      <b/>
      <i/>
      <u/>
      <sz val="14"/>
      <name val="Arial LatArm"/>
      <family val="2"/>
    </font>
    <font>
      <b/>
      <i/>
      <u/>
      <sz val="12"/>
      <name val="Arial Armenian"/>
      <charset val="204"/>
    </font>
    <font>
      <b/>
      <sz val="12"/>
      <name val="Arial Unicode"/>
      <family val="2"/>
      <charset val="204"/>
    </font>
    <font>
      <sz val="12"/>
      <color rgb="FF000000"/>
      <name val="Arial LatArm"/>
      <family val="2"/>
    </font>
    <font>
      <sz val="12"/>
      <color theme="1"/>
      <name val="Arial LatArm"/>
      <family val="2"/>
    </font>
    <font>
      <sz val="11"/>
      <name val="Arial LatArm"/>
      <family val="2"/>
    </font>
    <font>
      <b/>
      <sz val="9"/>
      <name val="Arial LatArm"/>
      <family val="2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 wrapText="1"/>
    </xf>
    <xf numFmtId="165" fontId="7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 wrapText="1"/>
    </xf>
    <xf numFmtId="165" fontId="9" fillId="2" borderId="18" xfId="0" applyNumberFormat="1" applyFont="1" applyFill="1" applyBorder="1" applyAlignment="1">
      <alignment horizontal="center" vertical="center" wrapText="1"/>
    </xf>
    <xf numFmtId="165" fontId="10" fillId="2" borderId="1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66" fontId="5" fillId="2" borderId="1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3" fontId="13" fillId="2" borderId="18" xfId="0" applyNumberFormat="1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vertical="center"/>
    </xf>
    <xf numFmtId="0" fontId="8" fillId="3" borderId="23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/>
    </xf>
    <xf numFmtId="166" fontId="8" fillId="2" borderId="18" xfId="0" applyNumberFormat="1" applyFont="1" applyFill="1" applyBorder="1" applyAlignment="1">
      <alignment horizontal="right"/>
    </xf>
    <xf numFmtId="3" fontId="8" fillId="2" borderId="18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/>
    </xf>
    <xf numFmtId="0" fontId="8" fillId="3" borderId="23" xfId="0" applyFont="1" applyFill="1" applyBorder="1" applyAlignment="1">
      <alignment wrapText="1"/>
    </xf>
    <xf numFmtId="49" fontId="8" fillId="2" borderId="20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wrapText="1"/>
    </xf>
    <xf numFmtId="49" fontId="8" fillId="2" borderId="0" xfId="0" applyNumberFormat="1" applyFont="1" applyFill="1" applyAlignment="1">
      <alignment vertical="center"/>
    </xf>
    <xf numFmtId="49" fontId="8" fillId="2" borderId="24" xfId="0" applyNumberFormat="1" applyFont="1" applyFill="1" applyBorder="1" applyAlignment="1">
      <alignment vertical="center"/>
    </xf>
    <xf numFmtId="0" fontId="8" fillId="3" borderId="25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166" fontId="8" fillId="2" borderId="24" xfId="0" applyNumberFormat="1" applyFont="1" applyFill="1" applyBorder="1" applyAlignment="1">
      <alignment horizontal="right"/>
    </xf>
    <xf numFmtId="3" fontId="8" fillId="2" borderId="24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9" fillId="3" borderId="18" xfId="0" applyFont="1" applyFill="1" applyBorder="1" applyAlignment="1">
      <alignment vertical="center" wrapText="1"/>
    </xf>
    <xf numFmtId="3" fontId="9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167" fontId="8" fillId="2" borderId="1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3" fillId="3" borderId="25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166" fontId="3" fillId="2" borderId="18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vertical="center"/>
    </xf>
    <xf numFmtId="0" fontId="16" fillId="3" borderId="25" xfId="0" applyFont="1" applyFill="1" applyBorder="1" applyAlignment="1">
      <alignment wrapText="1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/>
    </xf>
    <xf numFmtId="1" fontId="16" fillId="2" borderId="18" xfId="0" applyNumberFormat="1" applyFont="1" applyFill="1" applyBorder="1" applyAlignment="1">
      <alignment horizontal="right"/>
    </xf>
    <xf numFmtId="3" fontId="16" fillId="2" borderId="24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/>
    <xf numFmtId="0" fontId="16" fillId="2" borderId="18" xfId="0" applyFont="1" applyFill="1" applyBorder="1" applyAlignment="1">
      <alignment horizontal="center" vertical="center"/>
    </xf>
    <xf numFmtId="1" fontId="16" fillId="2" borderId="18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/>
    </xf>
    <xf numFmtId="0" fontId="16" fillId="2" borderId="18" xfId="0" applyFont="1" applyFill="1" applyBorder="1" applyAlignment="1">
      <alignment wrapText="1"/>
    </xf>
    <xf numFmtId="0" fontId="16" fillId="2" borderId="18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center"/>
    </xf>
    <xf numFmtId="0" fontId="16" fillId="2" borderId="20" xfId="0" applyFont="1" applyFill="1" applyBorder="1"/>
    <xf numFmtId="0" fontId="16" fillId="2" borderId="20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horizontal="center" vertical="center"/>
    </xf>
    <xf numFmtId="3" fontId="16" fillId="2" borderId="20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center"/>
    </xf>
    <xf numFmtId="1" fontId="18" fillId="2" borderId="18" xfId="0" applyNumberFormat="1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49" fontId="16" fillId="2" borderId="18" xfId="0" applyNumberFormat="1" applyFont="1" applyFill="1" applyBorder="1" applyAlignment="1">
      <alignment horizontal="left"/>
    </xf>
    <xf numFmtId="49" fontId="16" fillId="2" borderId="18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1" fillId="2" borderId="18" xfId="0" applyFont="1" applyFill="1" applyBorder="1"/>
    <xf numFmtId="0" fontId="21" fillId="2" borderId="18" xfId="0" applyFont="1" applyFill="1" applyBorder="1" applyAlignment="1">
      <alignment horizontal="center" vertical="center"/>
    </xf>
    <xf numFmtId="1" fontId="21" fillId="2" borderId="18" xfId="0" applyNumberFormat="1" applyFont="1" applyFill="1" applyBorder="1" applyAlignment="1">
      <alignment horizontal="center" vertical="center"/>
    </xf>
    <xf numFmtId="3" fontId="21" fillId="2" borderId="18" xfId="0" applyNumberFormat="1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49" fontId="24" fillId="2" borderId="18" xfId="0" applyNumberFormat="1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3" fontId="26" fillId="2" borderId="18" xfId="0" applyNumberFormat="1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right" vertical="center" wrapText="1"/>
    </xf>
    <xf numFmtId="0" fontId="28" fillId="3" borderId="18" xfId="0" applyFont="1" applyFill="1" applyBorder="1" applyAlignment="1">
      <alignment vertical="center" wrapText="1"/>
    </xf>
    <xf numFmtId="3" fontId="29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 wrapText="1"/>
    </xf>
    <xf numFmtId="1" fontId="8" fillId="2" borderId="0" xfId="0" applyNumberFormat="1" applyFont="1" applyFill="1" applyAlignment="1">
      <alignment horizontal="right" vertical="center"/>
    </xf>
    <xf numFmtId="0" fontId="31" fillId="4" borderId="18" xfId="0" applyFont="1" applyFill="1" applyBorder="1" applyAlignment="1">
      <alignment horizontal="right" vertical="center"/>
    </xf>
    <xf numFmtId="0" fontId="32" fillId="4" borderId="18" xfId="0" applyFont="1" applyFill="1" applyBorder="1" applyAlignment="1">
      <alignment vertical="center"/>
    </xf>
    <xf numFmtId="0" fontId="31" fillId="4" borderId="18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left"/>
    </xf>
    <xf numFmtId="0" fontId="33" fillId="0" borderId="18" xfId="0" applyFont="1" applyFill="1" applyBorder="1"/>
    <xf numFmtId="0" fontId="14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0" applyNumberFormat="1" applyFont="1" applyFill="1" applyBorder="1" applyAlignment="1">
      <alignment horizontal="left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7" fillId="2" borderId="1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left" vertical="center" wrapText="1"/>
    </xf>
    <xf numFmtId="0" fontId="34" fillId="2" borderId="0" xfId="0" applyFont="1" applyFill="1"/>
    <xf numFmtId="1" fontId="8" fillId="2" borderId="18" xfId="0" applyNumberFormat="1" applyFont="1" applyFill="1" applyBorder="1" applyAlignment="1">
      <alignment horizontal="center"/>
    </xf>
    <xf numFmtId="0" fontId="8" fillId="2" borderId="18" xfId="0" applyFont="1" applyFill="1" applyBorder="1" applyAlignment="1"/>
    <xf numFmtId="0" fontId="8" fillId="2" borderId="2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1" fontId="9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165" fontId="8" fillId="2" borderId="18" xfId="0" applyNumberFormat="1" applyFont="1" applyFill="1" applyBorder="1" applyAlignment="1">
      <alignment vertical="center" wrapText="1"/>
    </xf>
    <xf numFmtId="2" fontId="8" fillId="2" borderId="18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left" vertical="center" wrapText="1"/>
    </xf>
    <xf numFmtId="165" fontId="8" fillId="2" borderId="18" xfId="0" applyNumberFormat="1" applyFont="1" applyFill="1" applyBorder="1" applyAlignment="1">
      <alignment horizontal="right" wrapText="1"/>
    </xf>
    <xf numFmtId="2" fontId="8" fillId="2" borderId="18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vertical="center" wrapText="1"/>
    </xf>
    <xf numFmtId="0" fontId="14" fillId="2" borderId="18" xfId="0" applyNumberFormat="1" applyFont="1" applyFill="1" applyBorder="1" applyAlignment="1">
      <alignment horizontal="center" vertical="top" wrapText="1"/>
    </xf>
    <xf numFmtId="165" fontId="8" fillId="2" borderId="18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3" fillId="2" borderId="18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right"/>
    </xf>
    <xf numFmtId="0" fontId="27" fillId="2" borderId="18" xfId="0" applyFont="1" applyFill="1" applyBorder="1" applyAlignment="1">
      <alignment horizontal="right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right"/>
    </xf>
    <xf numFmtId="0" fontId="17" fillId="2" borderId="18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/Downloads/7077a3eb9a94e9e8aea7a319f08d0ac5a37e07062876307d4ff763e242f6722d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/Downloads/mrcuyt%2024,01,2025/&#1392;&#1377;&#1397;&#1407;-&#1379;&#1398;&#1381;&#1408;%20-2025-&#1406;&#1388;&#1377;&#13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/Downloads/mrcuyt%2024,01,2025/&#1392;&#1377;&#1397;&#1407;-&#1379;&#1398;&#1381;&#1408;%20&#8212;%20-&#1377;&#1408;&#1407;&#1377;&#1391;&#1399;&#1387;&#139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/Downloads/&#1392;&#1377;&#1396;&#1377;&#1393;&#1377;&#1397;&#1398;&#1377;&#1379;&#1408;&#1381;&#1408;/&#1392;&#1377;&#1396;&#1377;&#1393;&#1377;&#1397;&#1398;&#1377;&#1379;&#1387;&#1408;-&#1343;&#1377;&#1408;&#1381;&#1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հունվարի6-31"/>
      <sheetName val="փետրվար"/>
      <sheetName val="մարտ"/>
      <sheetName val="ապրիլ"/>
      <sheetName val="մայիս"/>
      <sheetName val="15.6-2025-07,01"/>
      <sheetName val="15.6-2025 (2)"/>
      <sheetName val="24,01,2025 "/>
      <sheetName val="07,02,2025"/>
      <sheetName val="27.02.2025"/>
      <sheetName val="մարտ2025 (2)"/>
      <sheetName val="ապրիլ 10"/>
      <sheetName val="Лист5"/>
      <sheetName val="9"/>
      <sheetName val="10"/>
      <sheetName val="11"/>
      <sheetName val="12"/>
      <sheetName val="ՕՐԵՐ"/>
      <sheetName val="գնումների  պլան"/>
      <sheetName val="ՊԼԱՆ ճիշտ18.06 "/>
      <sheetName val="ՊԼԱՆ ճիշտ27.06"/>
      <sheetName val="ՊԼԱՆ ճիշտ08,07"/>
      <sheetName val="ՊԼԱՆ ճիշտ16.08"/>
      <sheetName val="ՊԼԱՆ ճիշտ19,11"/>
      <sheetName val="hashvark"/>
      <sheetName val="08.01-25.05"/>
      <sheetName val="arsh"/>
      <sheetName val="Лист1"/>
      <sheetName val="Лист2"/>
      <sheetName val="01"/>
      <sheetName val="02"/>
      <sheetName val="Лист7"/>
      <sheetName val="03"/>
      <sheetName val="04"/>
    </sheetNames>
    <sheetDataSet>
      <sheetData sheetId="0">
        <row r="11">
          <cell r="AJ11">
            <v>588.6</v>
          </cell>
        </row>
        <row r="12">
          <cell r="AJ12">
            <v>188.57499999999999</v>
          </cell>
        </row>
        <row r="13">
          <cell r="AJ13">
            <v>60.167999999999999</v>
          </cell>
        </row>
        <row r="14">
          <cell r="AJ14">
            <v>53.188000000000002</v>
          </cell>
        </row>
        <row r="15">
          <cell r="AJ15">
            <v>11.903</v>
          </cell>
        </row>
        <row r="16">
          <cell r="AJ16">
            <v>87.2</v>
          </cell>
        </row>
        <row r="17">
          <cell r="AJ17">
            <v>377.15</v>
          </cell>
        </row>
        <row r="18">
          <cell r="AJ18">
            <v>26.16</v>
          </cell>
        </row>
        <row r="19">
          <cell r="AJ19">
            <v>78.48</v>
          </cell>
        </row>
        <row r="20">
          <cell r="AJ20">
            <v>58.85</v>
          </cell>
        </row>
        <row r="21">
          <cell r="AJ21">
            <v>200.56</v>
          </cell>
        </row>
        <row r="22">
          <cell r="AJ22">
            <v>10.464</v>
          </cell>
        </row>
        <row r="24">
          <cell r="AJ24">
            <v>49.27</v>
          </cell>
        </row>
        <row r="25">
          <cell r="AJ25">
            <v>81.96</v>
          </cell>
        </row>
        <row r="27">
          <cell r="AJ27">
            <v>87.2</v>
          </cell>
        </row>
        <row r="28">
          <cell r="AJ28">
            <v>1439</v>
          </cell>
        </row>
        <row r="29">
          <cell r="AJ29">
            <v>71.95</v>
          </cell>
        </row>
        <row r="30">
          <cell r="AJ30">
            <v>35.975000000000001</v>
          </cell>
        </row>
      </sheetData>
      <sheetData sheetId="1">
        <row r="11">
          <cell r="AE11">
            <v>850.5</v>
          </cell>
        </row>
        <row r="12">
          <cell r="AE12">
            <v>283.5</v>
          </cell>
        </row>
        <row r="13">
          <cell r="AE13">
            <v>87.317999999999998</v>
          </cell>
        </row>
        <row r="14">
          <cell r="AE14">
            <v>83.915999999999997</v>
          </cell>
        </row>
        <row r="15">
          <cell r="AE15">
            <v>17.577000000000002</v>
          </cell>
        </row>
        <row r="16">
          <cell r="AE16">
            <v>113.4</v>
          </cell>
        </row>
        <row r="17">
          <cell r="AE17">
            <v>567</v>
          </cell>
        </row>
        <row r="18">
          <cell r="AE18">
            <v>34.020000000000003</v>
          </cell>
        </row>
        <row r="19">
          <cell r="AE19">
            <v>102.06</v>
          </cell>
        </row>
        <row r="20">
          <cell r="AE20">
            <v>56.7</v>
          </cell>
        </row>
        <row r="21">
          <cell r="AE21">
            <v>260.82</v>
          </cell>
        </row>
        <row r="22">
          <cell r="AE22">
            <v>13.608000000000001</v>
          </cell>
        </row>
        <row r="24">
          <cell r="AE24">
            <v>90.72</v>
          </cell>
        </row>
        <row r="25">
          <cell r="AE25">
            <v>136.08000000000001</v>
          </cell>
        </row>
        <row r="27">
          <cell r="AE27">
            <v>113.4</v>
          </cell>
        </row>
        <row r="28">
          <cell r="AE28">
            <v>2268</v>
          </cell>
        </row>
        <row r="29">
          <cell r="AE29">
            <v>113.4</v>
          </cell>
        </row>
        <row r="30">
          <cell r="AE30">
            <v>56.7</v>
          </cell>
        </row>
      </sheetData>
      <sheetData sheetId="2">
        <row r="11">
          <cell r="AH11">
            <v>665.25</v>
          </cell>
        </row>
        <row r="12">
          <cell r="AH12">
            <v>248.25</v>
          </cell>
        </row>
        <row r="13">
          <cell r="AH13">
            <v>69.174999999999997</v>
          </cell>
        </row>
        <row r="14">
          <cell r="AH14">
            <v>59.28</v>
          </cell>
        </row>
        <row r="15">
          <cell r="AH15">
            <v>13.602499999999999</v>
          </cell>
        </row>
        <row r="16">
          <cell r="AH16">
            <v>112.5</v>
          </cell>
        </row>
        <row r="17">
          <cell r="AH17">
            <v>466.75</v>
          </cell>
        </row>
        <row r="18">
          <cell r="AH18">
            <v>33.75</v>
          </cell>
        </row>
        <row r="19">
          <cell r="AH19">
            <v>83.4</v>
          </cell>
        </row>
        <row r="20">
          <cell r="AH20">
            <v>53</v>
          </cell>
        </row>
        <row r="21">
          <cell r="AH21">
            <v>183.35</v>
          </cell>
        </row>
        <row r="22">
          <cell r="AH22">
            <v>10.86</v>
          </cell>
        </row>
        <row r="23">
          <cell r="AH23">
            <v>0</v>
          </cell>
        </row>
        <row r="24">
          <cell r="AH24">
            <v>61.55</v>
          </cell>
        </row>
        <row r="25">
          <cell r="AH25">
            <v>94.65</v>
          </cell>
        </row>
        <row r="26">
          <cell r="AH26">
            <v>0</v>
          </cell>
        </row>
        <row r="27">
          <cell r="AH27">
            <v>82.75</v>
          </cell>
        </row>
        <row r="28">
          <cell r="AH28">
            <v>1655</v>
          </cell>
        </row>
        <row r="29">
          <cell r="AH29">
            <v>82.75</v>
          </cell>
        </row>
        <row r="30">
          <cell r="AH30">
            <v>41.375</v>
          </cell>
        </row>
        <row r="31">
          <cell r="AH31">
            <v>0</v>
          </cell>
        </row>
      </sheetData>
      <sheetData sheetId="3">
        <row r="11">
          <cell r="AG11">
            <v>937.125</v>
          </cell>
        </row>
        <row r="12">
          <cell r="AG12">
            <v>327.25</v>
          </cell>
        </row>
        <row r="13">
          <cell r="AG13">
            <v>96.39</v>
          </cell>
        </row>
        <row r="14">
          <cell r="AG14">
            <v>94.01</v>
          </cell>
        </row>
        <row r="15">
          <cell r="AG15">
            <v>18.445</v>
          </cell>
        </row>
        <row r="16">
          <cell r="AG16">
            <v>119</v>
          </cell>
        </row>
        <row r="17">
          <cell r="AG17">
            <v>654.5</v>
          </cell>
        </row>
        <row r="18">
          <cell r="AG18">
            <v>35.700000000000003</v>
          </cell>
        </row>
        <row r="19">
          <cell r="AG19">
            <v>116.02500000000001</v>
          </cell>
        </row>
        <row r="20">
          <cell r="AG20">
            <v>89.25</v>
          </cell>
        </row>
        <row r="21">
          <cell r="AG21">
            <v>273.7</v>
          </cell>
        </row>
        <row r="22">
          <cell r="AG22">
            <v>16.66</v>
          </cell>
        </row>
        <row r="23">
          <cell r="AG23">
            <v>0</v>
          </cell>
        </row>
        <row r="24">
          <cell r="AG24">
            <v>95.2</v>
          </cell>
        </row>
        <row r="25">
          <cell r="AG25">
            <v>172.55</v>
          </cell>
        </row>
        <row r="26">
          <cell r="AG26">
            <v>0</v>
          </cell>
        </row>
        <row r="27">
          <cell r="AG27">
            <v>148.75</v>
          </cell>
        </row>
        <row r="28">
          <cell r="AG28">
            <v>1785</v>
          </cell>
        </row>
        <row r="29">
          <cell r="AG29">
            <v>89.25</v>
          </cell>
        </row>
        <row r="30">
          <cell r="AG30">
            <v>44.625</v>
          </cell>
        </row>
        <row r="31">
          <cell r="AG31">
            <v>0</v>
          </cell>
        </row>
      </sheetData>
      <sheetData sheetId="4">
        <row r="11">
          <cell r="AG11">
            <v>669.375</v>
          </cell>
        </row>
        <row r="12">
          <cell r="AG12">
            <v>223.125</v>
          </cell>
        </row>
        <row r="13">
          <cell r="AG13">
            <v>67.83</v>
          </cell>
        </row>
        <row r="14">
          <cell r="AG14">
            <v>61.88</v>
          </cell>
        </row>
        <row r="15">
          <cell r="AG15">
            <v>13.9825</v>
          </cell>
        </row>
        <row r="16">
          <cell r="AG16">
            <v>89.25</v>
          </cell>
        </row>
        <row r="17">
          <cell r="AG17">
            <v>446.25</v>
          </cell>
        </row>
        <row r="18">
          <cell r="AG18">
            <v>26.774999999999999</v>
          </cell>
        </row>
        <row r="19">
          <cell r="AG19">
            <v>80.325000000000003</v>
          </cell>
        </row>
        <row r="20">
          <cell r="AG20">
            <v>29.75</v>
          </cell>
        </row>
        <row r="21">
          <cell r="AG21">
            <v>226.1</v>
          </cell>
        </row>
        <row r="22">
          <cell r="AG22">
            <v>11.9</v>
          </cell>
        </row>
        <row r="23">
          <cell r="AG23">
            <v>0</v>
          </cell>
        </row>
        <row r="24">
          <cell r="AG24">
            <v>95.2</v>
          </cell>
        </row>
        <row r="25">
          <cell r="AG25">
            <v>95.2</v>
          </cell>
        </row>
        <row r="26">
          <cell r="AG26">
            <v>0</v>
          </cell>
        </row>
        <row r="27">
          <cell r="AG27">
            <v>59.5</v>
          </cell>
        </row>
        <row r="28">
          <cell r="AG28">
            <v>1785</v>
          </cell>
        </row>
        <row r="29">
          <cell r="AG29">
            <v>89.25</v>
          </cell>
        </row>
        <row r="30">
          <cell r="AG30">
            <v>59.5</v>
          </cell>
        </row>
        <row r="31">
          <cell r="AG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73">
          <cell r="F73">
            <v>219</v>
          </cell>
        </row>
        <row r="74">
          <cell r="F74">
            <v>300</v>
          </cell>
        </row>
        <row r="75">
          <cell r="F75">
            <v>1000</v>
          </cell>
        </row>
        <row r="76">
          <cell r="F76">
            <v>300</v>
          </cell>
        </row>
        <row r="77">
          <cell r="F77">
            <v>163</v>
          </cell>
        </row>
        <row r="78">
          <cell r="F78">
            <v>460</v>
          </cell>
        </row>
        <row r="79">
          <cell r="F79">
            <v>300</v>
          </cell>
        </row>
        <row r="80">
          <cell r="F80">
            <v>560</v>
          </cell>
        </row>
        <row r="81">
          <cell r="F81">
            <v>2200</v>
          </cell>
        </row>
        <row r="82">
          <cell r="F82">
            <v>500</v>
          </cell>
        </row>
        <row r="83">
          <cell r="F83">
            <v>300</v>
          </cell>
        </row>
        <row r="84">
          <cell r="F84">
            <v>920</v>
          </cell>
        </row>
        <row r="85">
          <cell r="F85">
            <v>800</v>
          </cell>
        </row>
        <row r="86">
          <cell r="F86">
            <v>550</v>
          </cell>
        </row>
        <row r="87">
          <cell r="F87">
            <v>2200</v>
          </cell>
        </row>
        <row r="88">
          <cell r="F88">
            <v>70</v>
          </cell>
        </row>
        <row r="89">
          <cell r="F89">
            <v>655</v>
          </cell>
        </row>
        <row r="90">
          <cell r="F90">
            <v>300</v>
          </cell>
        </row>
      </sheetData>
      <sheetData sheetId="13">
        <row r="31">
          <cell r="AG31">
            <v>0</v>
          </cell>
        </row>
      </sheetData>
      <sheetData sheetId="14">
        <row r="31">
          <cell r="AH31">
            <v>0</v>
          </cell>
        </row>
      </sheetData>
      <sheetData sheetId="15">
        <row r="31">
          <cell r="AG31">
            <v>0</v>
          </cell>
        </row>
      </sheetData>
      <sheetData sheetId="16">
        <row r="31">
          <cell r="AH31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gnman jam-վլադ"/>
      <sheetName val="գներ11"/>
      <sheetName val="knqvac"/>
      <sheetName val="Лист5"/>
      <sheetName val="կարեն հաց"/>
      <sheetName val="vjar jam"/>
      <sheetName val="vjar jam -վլադ"/>
      <sheetName val="վճար կարեն հաց"/>
      <sheetName val="գներ"/>
      <sheetName val="ruseren"/>
      <sheetName val="Лист4"/>
      <sheetName val="Лист3"/>
      <sheetName val="Лист2"/>
    </sheetNames>
    <sheetDataSet>
      <sheetData sheetId="0" refreshError="1"/>
      <sheetData sheetId="1" refreshError="1">
        <row r="5">
          <cell r="G5">
            <v>148.75567381436844</v>
          </cell>
        </row>
        <row r="6">
          <cell r="G6">
            <v>616.97979819619104</v>
          </cell>
        </row>
        <row r="7">
          <cell r="G7">
            <v>206.34846865269321</v>
          </cell>
        </row>
        <row r="8">
          <cell r="G8">
            <v>116.66304583966978</v>
          </cell>
        </row>
        <row r="9">
          <cell r="G9">
            <v>164.59330143540669</v>
          </cell>
        </row>
        <row r="10">
          <cell r="G10">
            <v>448.94777864380359</v>
          </cell>
        </row>
        <row r="11">
          <cell r="G11">
            <v>1458.4450402144771</v>
          </cell>
        </row>
        <row r="12">
          <cell r="G12">
            <v>170.38717704750056</v>
          </cell>
        </row>
        <row r="13">
          <cell r="G13">
            <v>608.82800608828006</v>
          </cell>
        </row>
        <row r="14">
          <cell r="G14">
            <v>619.170470331415</v>
          </cell>
        </row>
        <row r="15">
          <cell r="G15">
            <v>513.24503311258275</v>
          </cell>
        </row>
        <row r="16">
          <cell r="G16">
            <v>1748.4536082474226</v>
          </cell>
        </row>
        <row r="17">
          <cell r="G17">
            <v>45.014354066985646</v>
          </cell>
        </row>
        <row r="18">
          <cell r="G18">
            <v>261.81818181818181</v>
          </cell>
        </row>
        <row r="19">
          <cell r="G19">
            <v>197.93814432989691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gnman jam"/>
      <sheetName val="կարեն հաց"/>
      <sheetName val="vjar jam"/>
      <sheetName val="վճար կարեն հաց"/>
      <sheetName val="գներ"/>
      <sheetName val="ruseren"/>
      <sheetName val="Лист4"/>
      <sheetName val="Лист3"/>
      <sheetName val="Лист2"/>
    </sheetNames>
    <sheetDataSet>
      <sheetData sheetId="0" refreshError="1"/>
      <sheetData sheetId="1" refreshError="1">
        <row r="5">
          <cell r="G5">
            <v>269</v>
          </cell>
        </row>
        <row r="6">
          <cell r="G6">
            <v>299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nd"/>
      <sheetName val="Лист6"/>
      <sheetName val="Лист2"/>
      <sheetName val="Лист3"/>
      <sheetName val="Лист4"/>
      <sheetName val="Лист5"/>
      <sheetName val="Лист1"/>
      <sheetName val="կարեն"/>
      <sheetName val="Лист7"/>
    </sheetNames>
    <sheetDataSet>
      <sheetData sheetId="0" refreshError="1">
        <row r="6">
          <cell r="J6">
            <v>79.897000000000006</v>
          </cell>
        </row>
        <row r="7">
          <cell r="J7">
            <v>15.55</v>
          </cell>
        </row>
        <row r="8">
          <cell r="J8">
            <v>141.05000000000001</v>
          </cell>
        </row>
        <row r="9">
          <cell r="J9">
            <v>50.510000000000005</v>
          </cell>
        </row>
        <row r="10">
          <cell r="J10">
            <v>57.35</v>
          </cell>
        </row>
        <row r="11">
          <cell r="J11">
            <v>8.0399999999999974</v>
          </cell>
        </row>
        <row r="12">
          <cell r="J12">
            <v>56.17</v>
          </cell>
        </row>
        <row r="13">
          <cell r="J13">
            <v>136.43</v>
          </cell>
        </row>
        <row r="14">
          <cell r="J14">
            <v>2268</v>
          </cell>
        </row>
        <row r="15">
          <cell r="J15">
            <v>78.7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2"/>
  <sheetViews>
    <sheetView tabSelected="1" topLeftCell="A25" workbookViewId="0">
      <selection sqref="A1:H1048576"/>
    </sheetView>
  </sheetViews>
  <sheetFormatPr defaultRowHeight="15"/>
  <cols>
    <col min="1" max="1" width="5.140625" style="146" customWidth="1"/>
    <col min="2" max="2" width="16.42578125" style="147" customWidth="1"/>
    <col min="3" max="3" width="37" style="147" customWidth="1"/>
    <col min="4" max="4" width="10.7109375" style="148" customWidth="1"/>
    <col min="5" max="5" width="13" style="148" customWidth="1"/>
    <col min="6" max="6" width="17.7109375" style="148" customWidth="1"/>
    <col min="7" max="7" width="14.7109375" style="149" customWidth="1"/>
    <col min="8" max="8" width="23.85546875" style="148" customWidth="1"/>
  </cols>
  <sheetData>
    <row r="1" spans="1:8" ht="22.5">
      <c r="A1" s="186" t="s">
        <v>0</v>
      </c>
      <c r="B1" s="187"/>
      <c r="C1" s="187"/>
      <c r="D1" s="187"/>
      <c r="E1" s="187"/>
      <c r="F1" s="187"/>
      <c r="G1" s="187"/>
      <c r="H1" s="188"/>
    </row>
    <row r="2" spans="1:8" ht="22.5">
      <c r="A2" s="189" t="s">
        <v>1</v>
      </c>
      <c r="B2" s="190"/>
      <c r="C2" s="190"/>
      <c r="D2" s="190"/>
      <c r="E2" s="190"/>
      <c r="F2" s="190"/>
      <c r="G2" s="190"/>
      <c r="H2" s="191"/>
    </row>
    <row r="3" spans="1:8" ht="22.5">
      <c r="A3" s="189" t="s">
        <v>2</v>
      </c>
      <c r="B3" s="190"/>
      <c r="C3" s="190"/>
      <c r="D3" s="190"/>
      <c r="E3" s="190"/>
      <c r="F3" s="190"/>
      <c r="G3" s="190"/>
      <c r="H3" s="191"/>
    </row>
    <row r="4" spans="1:8" ht="22.5">
      <c r="A4" s="192" t="s">
        <v>3</v>
      </c>
      <c r="B4" s="193"/>
      <c r="C4" s="193"/>
      <c r="D4" s="193"/>
      <c r="E4" s="193"/>
      <c r="F4" s="193"/>
      <c r="G4" s="193"/>
      <c r="H4" s="194"/>
    </row>
    <row r="5" spans="1:8" ht="22.5">
      <c r="A5" s="1"/>
      <c r="B5" s="2"/>
      <c r="C5" s="2"/>
      <c r="D5" s="2"/>
      <c r="E5" s="2"/>
      <c r="F5" s="2"/>
      <c r="G5" s="2"/>
      <c r="H5" s="3" t="s">
        <v>4</v>
      </c>
    </row>
    <row r="6" spans="1:8">
      <c r="A6" s="195" t="s">
        <v>5</v>
      </c>
      <c r="B6" s="196"/>
      <c r="C6" s="196"/>
      <c r="D6" s="196"/>
      <c r="E6" s="196"/>
      <c r="F6" s="196"/>
      <c r="G6" s="196"/>
      <c r="H6" s="197"/>
    </row>
    <row r="7" spans="1:8" ht="21" thickBot="1">
      <c r="A7" s="198" t="s">
        <v>6</v>
      </c>
      <c r="B7" s="199"/>
      <c r="C7" s="199"/>
      <c r="D7" s="199"/>
      <c r="E7" s="199"/>
      <c r="F7" s="199"/>
      <c r="G7" s="199"/>
      <c r="H7" s="200"/>
    </row>
    <row r="8" spans="1:8" ht="21" thickBot="1">
      <c r="A8" s="175" t="s">
        <v>7</v>
      </c>
      <c r="B8" s="176"/>
      <c r="C8" s="176"/>
      <c r="D8" s="176"/>
      <c r="E8" s="176"/>
      <c r="F8" s="176"/>
      <c r="G8" s="176"/>
      <c r="H8" s="177"/>
    </row>
    <row r="9" spans="1:8" ht="21" thickBot="1">
      <c r="A9" s="178" t="s">
        <v>8</v>
      </c>
      <c r="B9" s="179"/>
      <c r="C9" s="179"/>
      <c r="D9" s="179"/>
      <c r="E9" s="179"/>
      <c r="F9" s="179"/>
      <c r="G9" s="179"/>
      <c r="H9" s="180"/>
    </row>
    <row r="10" spans="1:8" ht="21" thickBot="1">
      <c r="A10" s="178" t="s">
        <v>9</v>
      </c>
      <c r="B10" s="179"/>
      <c r="C10" s="179"/>
      <c r="D10" s="179"/>
      <c r="E10" s="179"/>
      <c r="F10" s="179"/>
      <c r="G10" s="179"/>
      <c r="H10" s="180"/>
    </row>
    <row r="11" spans="1:8" ht="21" thickBot="1">
      <c r="A11" s="178" t="s">
        <v>10</v>
      </c>
      <c r="B11" s="179"/>
      <c r="C11" s="179"/>
      <c r="D11" s="179"/>
      <c r="E11" s="179"/>
      <c r="F11" s="179"/>
      <c r="G11" s="179"/>
      <c r="H11" s="181"/>
    </row>
    <row r="12" spans="1:8" ht="69">
      <c r="A12" s="4" t="s">
        <v>11</v>
      </c>
      <c r="B12" s="5" t="s">
        <v>12</v>
      </c>
      <c r="C12" s="5" t="s">
        <v>13</v>
      </c>
      <c r="D12" s="5" t="s">
        <v>14</v>
      </c>
      <c r="E12" s="5" t="s">
        <v>15</v>
      </c>
      <c r="F12" s="5" t="s">
        <v>16</v>
      </c>
      <c r="G12" s="6" t="s">
        <v>17</v>
      </c>
      <c r="H12" s="7" t="s">
        <v>18</v>
      </c>
    </row>
    <row r="13" spans="1:8" ht="15.75">
      <c r="A13" s="8"/>
      <c r="B13" s="9"/>
      <c r="C13" s="10" t="s">
        <v>19</v>
      </c>
      <c r="D13" s="11"/>
      <c r="E13" s="12"/>
      <c r="F13" s="12"/>
      <c r="G13" s="12"/>
      <c r="H13" s="13">
        <f>H14+H15</f>
        <v>4000</v>
      </c>
    </row>
    <row r="14" spans="1:8" ht="15.75">
      <c r="A14" s="8">
        <v>1</v>
      </c>
      <c r="B14" s="9">
        <v>65211100</v>
      </c>
      <c r="C14" s="10" t="s">
        <v>20</v>
      </c>
      <c r="D14" s="14" t="s">
        <v>21</v>
      </c>
      <c r="E14" s="12" t="s">
        <v>22</v>
      </c>
      <c r="F14" s="15">
        <v>1960787</v>
      </c>
      <c r="G14" s="15">
        <v>1</v>
      </c>
      <c r="H14" s="13">
        <v>2500</v>
      </c>
    </row>
    <row r="15" spans="1:8" ht="15.75">
      <c r="A15" s="8">
        <v>2</v>
      </c>
      <c r="B15" s="9">
        <v>65311100</v>
      </c>
      <c r="C15" s="10" t="s">
        <v>23</v>
      </c>
      <c r="D15" s="14" t="s">
        <v>21</v>
      </c>
      <c r="E15" s="12" t="s">
        <v>22</v>
      </c>
      <c r="F15" s="15">
        <v>1639213</v>
      </c>
      <c r="G15" s="15">
        <v>1</v>
      </c>
      <c r="H15" s="16">
        <v>1500</v>
      </c>
    </row>
    <row r="16" spans="1:8" ht="15.75">
      <c r="A16" s="8"/>
      <c r="B16" s="9"/>
      <c r="C16" s="17" t="s">
        <v>24</v>
      </c>
      <c r="D16" s="14"/>
      <c r="E16" s="18"/>
      <c r="F16" s="19"/>
      <c r="G16" s="19"/>
      <c r="H16" s="20">
        <v>500</v>
      </c>
    </row>
    <row r="17" spans="1:8" ht="31.5">
      <c r="A17" s="8">
        <v>4</v>
      </c>
      <c r="B17" s="9">
        <v>72400000</v>
      </c>
      <c r="C17" s="10" t="s">
        <v>25</v>
      </c>
      <c r="D17" s="14" t="s">
        <v>21</v>
      </c>
      <c r="E17" s="12" t="s">
        <v>22</v>
      </c>
      <c r="F17" s="16">
        <v>13</v>
      </c>
      <c r="G17" s="15">
        <v>1</v>
      </c>
      <c r="H17" s="21">
        <v>100</v>
      </c>
    </row>
    <row r="18" spans="1:8" ht="17.25">
      <c r="A18" s="22"/>
      <c r="B18" s="23"/>
      <c r="C18" s="23"/>
      <c r="D18" s="14" t="s">
        <v>21</v>
      </c>
      <c r="E18" s="12" t="s">
        <v>22</v>
      </c>
      <c r="F18" s="23"/>
      <c r="G18" s="24"/>
      <c r="H18" s="25">
        <f>SUM(H13:H15)</f>
        <v>8000</v>
      </c>
    </row>
    <row r="19" spans="1:8" ht="17.25">
      <c r="A19" s="22"/>
      <c r="B19" s="23"/>
      <c r="C19" s="23"/>
      <c r="D19" s="14" t="s">
        <v>21</v>
      </c>
      <c r="E19" s="12" t="s">
        <v>22</v>
      </c>
      <c r="F19" s="23"/>
      <c r="G19" s="24"/>
      <c r="H19" s="7"/>
    </row>
    <row r="20" spans="1:8" ht="17.25">
      <c r="A20" s="22"/>
      <c r="B20" s="23"/>
      <c r="C20" s="23"/>
      <c r="D20" s="14" t="s">
        <v>21</v>
      </c>
      <c r="E20" s="12" t="s">
        <v>22</v>
      </c>
      <c r="F20" s="23"/>
      <c r="G20" s="24"/>
      <c r="H20" s="7"/>
    </row>
    <row r="21" spans="1:8" ht="17.25">
      <c r="A21" s="22"/>
      <c r="B21" s="23"/>
      <c r="C21" s="23"/>
      <c r="D21" s="14" t="s">
        <v>21</v>
      </c>
      <c r="E21" s="12" t="s">
        <v>22</v>
      </c>
      <c r="F21" s="23"/>
      <c r="G21" s="24"/>
      <c r="H21" s="7"/>
    </row>
    <row r="22" spans="1:8" ht="17.25">
      <c r="A22" s="22"/>
      <c r="B22" s="23"/>
      <c r="C22" s="23"/>
      <c r="D22" s="14" t="s">
        <v>21</v>
      </c>
      <c r="E22" s="12" t="s">
        <v>22</v>
      </c>
      <c r="F22" s="23"/>
      <c r="G22" s="24"/>
      <c r="H22" s="7"/>
    </row>
    <row r="23" spans="1:8" ht="17.25">
      <c r="A23" s="22"/>
      <c r="B23" s="23"/>
      <c r="C23" s="23"/>
      <c r="D23" s="14" t="s">
        <v>21</v>
      </c>
      <c r="E23" s="12" t="s">
        <v>22</v>
      </c>
      <c r="F23" s="23"/>
      <c r="G23" s="24"/>
      <c r="H23" s="7"/>
    </row>
    <row r="24" spans="1:8" ht="47.25">
      <c r="A24" s="22"/>
      <c r="B24" s="26">
        <v>72590000</v>
      </c>
      <c r="C24" s="27" t="s">
        <v>26</v>
      </c>
      <c r="D24" s="14" t="s">
        <v>21</v>
      </c>
      <c r="E24" s="12" t="s">
        <v>22</v>
      </c>
      <c r="F24" s="23"/>
      <c r="G24" s="24"/>
      <c r="H24" s="28">
        <v>200</v>
      </c>
    </row>
    <row r="25" spans="1:8" ht="18">
      <c r="A25" s="182" t="s">
        <v>27</v>
      </c>
      <c r="B25" s="182"/>
      <c r="C25" s="182"/>
      <c r="D25" s="182"/>
      <c r="E25" s="182"/>
      <c r="F25" s="182"/>
      <c r="G25" s="182"/>
      <c r="H25" s="182"/>
    </row>
    <row r="26" spans="1:8" ht="25.5">
      <c r="A26" s="183" t="s">
        <v>28</v>
      </c>
      <c r="B26" s="184"/>
      <c r="C26" s="184"/>
      <c r="D26" s="184"/>
      <c r="E26" s="184"/>
      <c r="F26" s="184"/>
      <c r="G26" s="185"/>
      <c r="H26" s="29"/>
    </row>
    <row r="27" spans="1:8" ht="15.75">
      <c r="A27" s="30">
        <v>1</v>
      </c>
      <c r="B27" s="31" t="s">
        <v>29</v>
      </c>
      <c r="C27" s="32" t="s">
        <v>30</v>
      </c>
      <c r="D27" s="14" t="s">
        <v>21</v>
      </c>
      <c r="E27" s="33" t="s">
        <v>31</v>
      </c>
      <c r="F27" s="14">
        <f>[1]Лист5!F73</f>
        <v>219</v>
      </c>
      <c r="G27" s="34">
        <f>'[1]հունվարի6-31'!AJ11+[1]փետրվար!AE11</f>
        <v>1439.1</v>
      </c>
      <c r="H27" s="35">
        <f>F27*G27</f>
        <v>315162.89999999997</v>
      </c>
    </row>
    <row r="28" spans="1:8" ht="15.75">
      <c r="A28" s="36">
        <v>2</v>
      </c>
      <c r="B28" s="31" t="s">
        <v>32</v>
      </c>
      <c r="C28" s="37" t="s">
        <v>33</v>
      </c>
      <c r="D28" s="14" t="s">
        <v>21</v>
      </c>
      <c r="E28" s="33" t="s">
        <v>31</v>
      </c>
      <c r="F28" s="14">
        <f>[1]Лист5!F74</f>
        <v>300</v>
      </c>
      <c r="G28" s="34">
        <f>'[1]հունվարի6-31'!AJ12+[1]փետրվար!AE12</f>
        <v>472.07499999999999</v>
      </c>
      <c r="H28" s="35">
        <f t="shared" ref="H28:H44" si="0">F28*G28</f>
        <v>141622.5</v>
      </c>
    </row>
    <row r="29" spans="1:8" ht="15.75">
      <c r="A29" s="30">
        <v>3</v>
      </c>
      <c r="B29" s="38" t="s">
        <v>34</v>
      </c>
      <c r="C29" s="37" t="s">
        <v>35</v>
      </c>
      <c r="D29" s="14" t="s">
        <v>21</v>
      </c>
      <c r="E29" s="33" t="s">
        <v>31</v>
      </c>
      <c r="F29" s="14">
        <f>[1]Лист5!F75</f>
        <v>1000</v>
      </c>
      <c r="G29" s="34">
        <f>'[1]հունվարի6-31'!AJ13+[1]փետրվար!AE13</f>
        <v>147.48599999999999</v>
      </c>
      <c r="H29" s="35">
        <f t="shared" si="0"/>
        <v>147486</v>
      </c>
    </row>
    <row r="30" spans="1:8" ht="15.75">
      <c r="A30" s="30">
        <v>4</v>
      </c>
      <c r="B30" s="31" t="s">
        <v>36</v>
      </c>
      <c r="C30" s="37" t="s">
        <v>37</v>
      </c>
      <c r="D30" s="14" t="s">
        <v>21</v>
      </c>
      <c r="E30" s="33" t="s">
        <v>31</v>
      </c>
      <c r="F30" s="14">
        <f>[1]Лист5!F76</f>
        <v>300</v>
      </c>
      <c r="G30" s="34">
        <f>'[1]հունվարի6-31'!AJ14+[1]փետրվար!AE14</f>
        <v>137.10399999999998</v>
      </c>
      <c r="H30" s="35">
        <f t="shared" si="0"/>
        <v>41131.199999999997</v>
      </c>
    </row>
    <row r="31" spans="1:8" ht="15.75">
      <c r="A31" s="36">
        <v>5</v>
      </c>
      <c r="B31" s="31" t="s">
        <v>38</v>
      </c>
      <c r="C31" s="39" t="s">
        <v>39</v>
      </c>
      <c r="D31" s="14" t="s">
        <v>21</v>
      </c>
      <c r="E31" s="33" t="s">
        <v>31</v>
      </c>
      <c r="F31" s="14">
        <f>[1]Лист5!F77</f>
        <v>163</v>
      </c>
      <c r="G31" s="34">
        <f>'[1]հունվարի6-31'!AJ15+[1]փետրվար!AE15</f>
        <v>29.480000000000004</v>
      </c>
      <c r="H31" s="35">
        <f t="shared" si="0"/>
        <v>4805.2400000000007</v>
      </c>
    </row>
    <row r="32" spans="1:8" ht="15.75">
      <c r="A32" s="30">
        <v>6</v>
      </c>
      <c r="B32" s="31" t="s">
        <v>40</v>
      </c>
      <c r="C32" s="37" t="s">
        <v>41</v>
      </c>
      <c r="D32" s="14" t="s">
        <v>21</v>
      </c>
      <c r="E32" s="33" t="s">
        <v>31</v>
      </c>
      <c r="F32" s="14">
        <f>[1]Лист5!F78</f>
        <v>460</v>
      </c>
      <c r="G32" s="34">
        <f>'[1]հունվարի6-31'!AJ16+[1]փետրվար!AE16</f>
        <v>200.60000000000002</v>
      </c>
      <c r="H32" s="35">
        <f t="shared" si="0"/>
        <v>92276.000000000015</v>
      </c>
    </row>
    <row r="33" spans="1:8" ht="15.75">
      <c r="A33" s="30">
        <v>7</v>
      </c>
      <c r="B33" s="40" t="s">
        <v>42</v>
      </c>
      <c r="C33" s="37" t="s">
        <v>43</v>
      </c>
      <c r="D33" s="14" t="s">
        <v>21</v>
      </c>
      <c r="E33" s="33" t="s">
        <v>31</v>
      </c>
      <c r="F33" s="14">
        <f>[1]Лист5!F79</f>
        <v>300</v>
      </c>
      <c r="G33" s="34">
        <f>'[1]հունվարի6-31'!AJ17+[1]փետրվար!AE17</f>
        <v>944.15</v>
      </c>
      <c r="H33" s="35">
        <f t="shared" si="0"/>
        <v>283245</v>
      </c>
    </row>
    <row r="34" spans="1:8" ht="15.75">
      <c r="A34" s="36">
        <v>8</v>
      </c>
      <c r="B34" s="31" t="s">
        <v>44</v>
      </c>
      <c r="C34" s="37" t="s">
        <v>45</v>
      </c>
      <c r="D34" s="14" t="s">
        <v>21</v>
      </c>
      <c r="E34" s="33" t="s">
        <v>31</v>
      </c>
      <c r="F34" s="14">
        <f>[1]Лист5!F80</f>
        <v>560</v>
      </c>
      <c r="G34" s="34">
        <f>'[1]հունվարի6-31'!AJ18+[1]փետրվար!AE18</f>
        <v>60.180000000000007</v>
      </c>
      <c r="H34" s="35">
        <f t="shared" si="0"/>
        <v>33700.800000000003</v>
      </c>
    </row>
    <row r="35" spans="1:8" ht="15.75">
      <c r="A35" s="30">
        <v>9</v>
      </c>
      <c r="B35" s="31" t="s">
        <v>46</v>
      </c>
      <c r="C35" s="37" t="s">
        <v>47</v>
      </c>
      <c r="D35" s="14" t="s">
        <v>21</v>
      </c>
      <c r="E35" s="33" t="s">
        <v>31</v>
      </c>
      <c r="F35" s="14">
        <f>[1]Лист5!F81</f>
        <v>2200</v>
      </c>
      <c r="G35" s="34">
        <f>'[1]հունվարի6-31'!AJ19+[1]փետրվար!AE19</f>
        <v>180.54000000000002</v>
      </c>
      <c r="H35" s="35">
        <f t="shared" si="0"/>
        <v>397188.00000000006</v>
      </c>
    </row>
    <row r="36" spans="1:8" ht="15.75">
      <c r="A36" s="30">
        <v>10</v>
      </c>
      <c r="B36" s="31" t="s">
        <v>48</v>
      </c>
      <c r="C36" s="37" t="s">
        <v>49</v>
      </c>
      <c r="D36" s="14" t="s">
        <v>21</v>
      </c>
      <c r="E36" s="33" t="s">
        <v>31</v>
      </c>
      <c r="F36" s="14">
        <f>[1]Лист5!F82</f>
        <v>500</v>
      </c>
      <c r="G36" s="34">
        <f>'[1]հունվարի6-31'!AJ20+[1]փետրվար!AE20</f>
        <v>115.55000000000001</v>
      </c>
      <c r="H36" s="35">
        <f t="shared" si="0"/>
        <v>57775.000000000007</v>
      </c>
    </row>
    <row r="37" spans="1:8" ht="15.75">
      <c r="A37" s="36">
        <v>11</v>
      </c>
      <c r="B37" s="31" t="s">
        <v>50</v>
      </c>
      <c r="C37" s="37" t="s">
        <v>51</v>
      </c>
      <c r="D37" s="14" t="s">
        <v>21</v>
      </c>
      <c r="E37" s="33" t="s">
        <v>31</v>
      </c>
      <c r="F37" s="14">
        <f>[1]Лист5!F83</f>
        <v>300</v>
      </c>
      <c r="G37" s="34">
        <f>'[1]հունվարի6-31'!AJ21+[1]փետրվար!AE21</f>
        <v>461.38</v>
      </c>
      <c r="H37" s="35">
        <f t="shared" si="0"/>
        <v>138414</v>
      </c>
    </row>
    <row r="38" spans="1:8" ht="15.75">
      <c r="A38" s="30">
        <v>12</v>
      </c>
      <c r="B38" s="31" t="s">
        <v>52</v>
      </c>
      <c r="C38" s="37" t="s">
        <v>53</v>
      </c>
      <c r="D38" s="14" t="s">
        <v>21</v>
      </c>
      <c r="E38" s="33" t="s">
        <v>31</v>
      </c>
      <c r="F38" s="14">
        <f>[1]Лист5!F84</f>
        <v>920</v>
      </c>
      <c r="G38" s="34">
        <f>'[1]հունվարի6-31'!AJ22+[1]փետրվար!AE22</f>
        <v>24.072000000000003</v>
      </c>
      <c r="H38" s="35">
        <f t="shared" si="0"/>
        <v>22146.240000000002</v>
      </c>
    </row>
    <row r="39" spans="1:8" ht="15.75">
      <c r="A39" s="36">
        <v>13</v>
      </c>
      <c r="B39" s="31" t="s">
        <v>54</v>
      </c>
      <c r="C39" s="37" t="s">
        <v>55</v>
      </c>
      <c r="D39" s="14" t="s">
        <v>21</v>
      </c>
      <c r="E39" s="33" t="s">
        <v>31</v>
      </c>
      <c r="F39" s="14">
        <f>[1]Лист5!F85</f>
        <v>800</v>
      </c>
      <c r="G39" s="34">
        <f>'[1]հունվարի6-31'!AJ24+[1]փետրվար!AE24</f>
        <v>139.99</v>
      </c>
      <c r="H39" s="35">
        <f t="shared" si="0"/>
        <v>111992</v>
      </c>
    </row>
    <row r="40" spans="1:8" ht="15.75">
      <c r="A40" s="30">
        <v>14</v>
      </c>
      <c r="B40" s="31" t="s">
        <v>56</v>
      </c>
      <c r="C40" s="37" t="s">
        <v>57</v>
      </c>
      <c r="D40" s="14" t="s">
        <v>21</v>
      </c>
      <c r="E40" s="33" t="s">
        <v>31</v>
      </c>
      <c r="F40" s="14">
        <f>[1]Лист5!F86</f>
        <v>550</v>
      </c>
      <c r="G40" s="34">
        <f>'[1]հունվարի6-31'!AJ25+[1]փետրվար!AE25</f>
        <v>218.04000000000002</v>
      </c>
      <c r="H40" s="35">
        <f t="shared" si="0"/>
        <v>119922.00000000001</v>
      </c>
    </row>
    <row r="41" spans="1:8" ht="15.75">
      <c r="A41" s="36">
        <v>15</v>
      </c>
      <c r="B41" s="31" t="s">
        <v>58</v>
      </c>
      <c r="C41" s="37" t="s">
        <v>59</v>
      </c>
      <c r="D41" s="14" t="s">
        <v>21</v>
      </c>
      <c r="E41" s="33" t="s">
        <v>31</v>
      </c>
      <c r="F41" s="14">
        <f>[1]Лист5!F87</f>
        <v>2200</v>
      </c>
      <c r="G41" s="34">
        <f>'[1]հունվարի6-31'!AJ27+[1]փետրվար!AE27</f>
        <v>200.60000000000002</v>
      </c>
      <c r="H41" s="35">
        <f t="shared" si="0"/>
        <v>441320.00000000006</v>
      </c>
    </row>
    <row r="42" spans="1:8" ht="15.75">
      <c r="A42" s="30">
        <v>16</v>
      </c>
      <c r="B42" s="31" t="s">
        <v>60</v>
      </c>
      <c r="C42" s="37" t="s">
        <v>61</v>
      </c>
      <c r="D42" s="14" t="s">
        <v>21</v>
      </c>
      <c r="E42" s="33" t="s">
        <v>62</v>
      </c>
      <c r="F42" s="14">
        <f>[1]Лист5!F88</f>
        <v>70</v>
      </c>
      <c r="G42" s="34">
        <f>'[1]հունվարի6-31'!AJ28+[1]փետրվար!AE28</f>
        <v>3707</v>
      </c>
      <c r="H42" s="35">
        <f t="shared" si="0"/>
        <v>259490</v>
      </c>
    </row>
    <row r="43" spans="1:8" ht="15.75">
      <c r="A43" s="30">
        <v>17</v>
      </c>
      <c r="B43" s="31" t="s">
        <v>63</v>
      </c>
      <c r="C43" s="37" t="s">
        <v>64</v>
      </c>
      <c r="D43" s="14" t="s">
        <v>21</v>
      </c>
      <c r="E43" s="33" t="s">
        <v>31</v>
      </c>
      <c r="F43" s="14">
        <f>[1]Лист5!F89</f>
        <v>655</v>
      </c>
      <c r="G43" s="34">
        <f>'[1]հունվարի6-31'!AJ29+[1]փետրվար!AE29</f>
        <v>185.35000000000002</v>
      </c>
      <c r="H43" s="35">
        <f t="shared" si="0"/>
        <v>121404.25000000001</v>
      </c>
    </row>
    <row r="44" spans="1:8" ht="15.75">
      <c r="A44" s="36">
        <v>18</v>
      </c>
      <c r="B44" s="41" t="s">
        <v>65</v>
      </c>
      <c r="C44" s="42" t="s">
        <v>66</v>
      </c>
      <c r="D44" s="43" t="s">
        <v>21</v>
      </c>
      <c r="E44" s="44" t="s">
        <v>31</v>
      </c>
      <c r="F44" s="43">
        <f>[1]Лист5!F90</f>
        <v>300</v>
      </c>
      <c r="G44" s="45">
        <f>'[1]հունվարի6-31'!AJ30+[1]փետրվար!AE30</f>
        <v>92.675000000000011</v>
      </c>
      <c r="H44" s="46">
        <f t="shared" si="0"/>
        <v>27802.500000000004</v>
      </c>
    </row>
    <row r="45" spans="1:8" ht="15.75">
      <c r="A45" s="47"/>
      <c r="B45" s="31"/>
      <c r="C45" s="48" t="s">
        <v>67</v>
      </c>
      <c r="D45" s="14"/>
      <c r="E45" s="33"/>
      <c r="F45" s="14"/>
      <c r="G45" s="34"/>
      <c r="H45" s="49">
        <f>SUM(H27:H44)</f>
        <v>2756883.63</v>
      </c>
    </row>
    <row r="46" spans="1:8" ht="20.25">
      <c r="A46" s="171" t="s">
        <v>68</v>
      </c>
      <c r="B46" s="172"/>
      <c r="C46" s="172"/>
      <c r="D46" s="172"/>
      <c r="E46" s="172"/>
      <c r="F46" s="172"/>
      <c r="G46" s="173"/>
      <c r="H46" s="49"/>
    </row>
    <row r="47" spans="1:8" ht="31.5">
      <c r="A47" s="50">
        <v>1</v>
      </c>
      <c r="B47" s="31" t="s">
        <v>69</v>
      </c>
      <c r="C47" s="37" t="s">
        <v>70</v>
      </c>
      <c r="D47" s="14" t="s">
        <v>71</v>
      </c>
      <c r="E47" s="33" t="s">
        <v>31</v>
      </c>
      <c r="F47" s="14">
        <v>230</v>
      </c>
      <c r="G47" s="34">
        <f>[1]մարտ!AH11+[1]ապրիլ!AG11+[1]մայիս!AG11</f>
        <v>2271.75</v>
      </c>
      <c r="H47" s="51">
        <f>F47*G47</f>
        <v>522502.5</v>
      </c>
    </row>
    <row r="48" spans="1:8" ht="15.75">
      <c r="A48" s="52">
        <v>2</v>
      </c>
      <c r="B48" s="31" t="s">
        <v>72</v>
      </c>
      <c r="C48" s="37" t="s">
        <v>33</v>
      </c>
      <c r="D48" s="14" t="s">
        <v>71</v>
      </c>
      <c r="E48" s="33" t="s">
        <v>31</v>
      </c>
      <c r="F48" s="53">
        <f>'[2]gnman jam-վլադ'!$G$5</f>
        <v>148.75567381436844</v>
      </c>
      <c r="G48" s="34">
        <f>[1]մարտ!AH12+[1]ապրիլ!AG12+[1]մայիս!AG12</f>
        <v>798.625</v>
      </c>
      <c r="H48" s="35">
        <f t="shared" ref="H48:H68" si="1">F48*G48</f>
        <v>118799.99999999999</v>
      </c>
    </row>
    <row r="49" spans="1:8" ht="15.75">
      <c r="A49" s="50">
        <v>3</v>
      </c>
      <c r="B49" s="38" t="s">
        <v>73</v>
      </c>
      <c r="C49" s="37" t="s">
        <v>35</v>
      </c>
      <c r="D49" s="14" t="s">
        <v>71</v>
      </c>
      <c r="E49" s="33" t="s">
        <v>31</v>
      </c>
      <c r="F49" s="53">
        <f>'[2]gnman jam-վլադ'!$G$6</f>
        <v>616.97979819619104</v>
      </c>
      <c r="G49" s="34">
        <f>[1]մարտ!AH13+[1]ապրիլ!AG13+[1]մայիս!AG13</f>
        <v>233.39499999999998</v>
      </c>
      <c r="H49" s="35">
        <f t="shared" si="1"/>
        <v>144000</v>
      </c>
    </row>
    <row r="50" spans="1:8" ht="15.75">
      <c r="A50" s="50">
        <v>4</v>
      </c>
      <c r="B50" s="31" t="s">
        <v>74</v>
      </c>
      <c r="C50" s="37" t="s">
        <v>37</v>
      </c>
      <c r="D50" s="14" t="s">
        <v>71</v>
      </c>
      <c r="E50" s="33" t="s">
        <v>31</v>
      </c>
      <c r="F50" s="53">
        <f>'[2]gnman jam-վլադ'!$G$7</f>
        <v>206.34846865269321</v>
      </c>
      <c r="G50" s="34">
        <f>[1]մարտ!AH14+[1]ապրիլ!AG14+[1]մայիս!AG14</f>
        <v>215.17000000000002</v>
      </c>
      <c r="H50" s="35">
        <f t="shared" si="1"/>
        <v>44400</v>
      </c>
    </row>
    <row r="51" spans="1:8" ht="15.75">
      <c r="A51" s="52">
        <v>5</v>
      </c>
      <c r="B51" s="31" t="s">
        <v>75</v>
      </c>
      <c r="C51" s="39" t="s">
        <v>39</v>
      </c>
      <c r="D51" s="14" t="s">
        <v>71</v>
      </c>
      <c r="E51" s="33" t="s">
        <v>31</v>
      </c>
      <c r="F51" s="53">
        <f>'[2]gnman jam-վլադ'!$G$8</f>
        <v>116.66304583966978</v>
      </c>
      <c r="G51" s="34">
        <f>[1]մարտ!AH15+[1]ապրիլ!AG15+[1]մայիս!AG15</f>
        <v>46.03</v>
      </c>
      <c r="H51" s="35">
        <f t="shared" si="1"/>
        <v>5370</v>
      </c>
    </row>
    <row r="52" spans="1:8" ht="15.75">
      <c r="A52" s="50">
        <v>6</v>
      </c>
      <c r="B52" s="31" t="s">
        <v>76</v>
      </c>
      <c r="C52" s="37" t="s">
        <v>41</v>
      </c>
      <c r="D52" s="14" t="s">
        <v>71</v>
      </c>
      <c r="E52" s="33" t="s">
        <v>31</v>
      </c>
      <c r="F52" s="14">
        <f>'[3]gnman jam'!$G$5</f>
        <v>269</v>
      </c>
      <c r="G52" s="34">
        <f>[1]մարտ!AH16+[1]ապրիլ!AG16+[1]մայիս!AG16</f>
        <v>320.75</v>
      </c>
      <c r="H52" s="35">
        <f t="shared" si="1"/>
        <v>86281.75</v>
      </c>
    </row>
    <row r="53" spans="1:8" ht="15.75">
      <c r="A53" s="50">
        <v>7</v>
      </c>
      <c r="B53" s="40" t="s">
        <v>77</v>
      </c>
      <c r="C53" s="37" t="s">
        <v>43</v>
      </c>
      <c r="D53" s="14" t="s">
        <v>71</v>
      </c>
      <c r="E53" s="33" t="s">
        <v>31</v>
      </c>
      <c r="F53" s="53">
        <f>'[2]gnman jam-վլադ'!$G$9</f>
        <v>164.59330143540669</v>
      </c>
      <c r="G53" s="34">
        <f>[1]մարտ!AH17+[1]ապրիլ!AG17+[1]մայիս!AG17</f>
        <v>1567.5</v>
      </c>
      <c r="H53" s="35">
        <f t="shared" si="1"/>
        <v>257999.99999999997</v>
      </c>
    </row>
    <row r="54" spans="1:8" ht="15.75">
      <c r="A54" s="52">
        <v>8</v>
      </c>
      <c r="B54" s="31" t="s">
        <v>78</v>
      </c>
      <c r="C54" s="37" t="s">
        <v>45</v>
      </c>
      <c r="D54" s="14" t="s">
        <v>71</v>
      </c>
      <c r="E54" s="33" t="s">
        <v>31</v>
      </c>
      <c r="F54" s="53">
        <f>'[2]gnman jam-վլադ'!$G$10</f>
        <v>448.94777864380359</v>
      </c>
      <c r="G54" s="34">
        <f>[1]մարտ!AH18+[1]ապրիլ!AG18+[1]մայիս!AG18</f>
        <v>96.224999999999994</v>
      </c>
      <c r="H54" s="35">
        <f t="shared" si="1"/>
        <v>43200</v>
      </c>
    </row>
    <row r="55" spans="1:8" ht="15.75">
      <c r="A55" s="50">
        <v>9</v>
      </c>
      <c r="B55" s="31" t="s">
        <v>79</v>
      </c>
      <c r="C55" s="37" t="s">
        <v>47</v>
      </c>
      <c r="D55" s="14" t="s">
        <v>71</v>
      </c>
      <c r="E55" s="33" t="s">
        <v>31</v>
      </c>
      <c r="F55" s="53">
        <f>'[2]gnman jam-վլադ'!$G$11</f>
        <v>1458.4450402144771</v>
      </c>
      <c r="G55" s="34">
        <f>[1]մարտ!AH19+[1]ապրիլ!AG19+[1]մայիս!AG19</f>
        <v>279.75</v>
      </c>
      <c r="H55" s="35">
        <f t="shared" si="1"/>
        <v>407999.99999999994</v>
      </c>
    </row>
    <row r="56" spans="1:8" ht="15.75">
      <c r="A56" s="50">
        <v>10</v>
      </c>
      <c r="B56" s="31" t="s">
        <v>80</v>
      </c>
      <c r="C56" s="37" t="s">
        <v>49</v>
      </c>
      <c r="D56" s="14" t="s">
        <v>71</v>
      </c>
      <c r="E56" s="33" t="s">
        <v>31</v>
      </c>
      <c r="F56" s="14">
        <f>'[3]gnman jam'!$G$6</f>
        <v>299</v>
      </c>
      <c r="G56" s="34">
        <f>[1]մարտ!AH20+[1]ապրիլ!AG20+[1]մայիս!AG20</f>
        <v>172</v>
      </c>
      <c r="H56" s="35">
        <f t="shared" si="1"/>
        <v>51428</v>
      </c>
    </row>
    <row r="57" spans="1:8" ht="15.75">
      <c r="A57" s="52">
        <v>11</v>
      </c>
      <c r="B57" s="31" t="s">
        <v>81</v>
      </c>
      <c r="C57" s="37" t="s">
        <v>51</v>
      </c>
      <c r="D57" s="14" t="s">
        <v>71</v>
      </c>
      <c r="E57" s="33" t="s">
        <v>31</v>
      </c>
      <c r="F57" s="53">
        <f>'[2]gnman jam-վլադ'!$G$12</f>
        <v>170.38717704750056</v>
      </c>
      <c r="G57" s="34">
        <f>[1]մարտ!AH21+[1]ապրիլ!AG21+[1]մայիս!AG21</f>
        <v>683.15</v>
      </c>
      <c r="H57" s="35">
        <f t="shared" si="1"/>
        <v>116400</v>
      </c>
    </row>
    <row r="58" spans="1:8" ht="15.75">
      <c r="A58" s="50">
        <v>12</v>
      </c>
      <c r="B58" s="31" t="s">
        <v>82</v>
      </c>
      <c r="C58" s="37" t="s">
        <v>53</v>
      </c>
      <c r="D58" s="14" t="s">
        <v>71</v>
      </c>
      <c r="E58" s="33" t="s">
        <v>31</v>
      </c>
      <c r="F58" s="53">
        <f>'[2]gnman jam-վլադ'!$G$13</f>
        <v>608.82800608828006</v>
      </c>
      <c r="G58" s="34">
        <f>[1]մարտ!AH22+[1]ապրիլ!AG22+[1]մայիս!AG22</f>
        <v>39.42</v>
      </c>
      <c r="H58" s="35">
        <f t="shared" si="1"/>
        <v>24000</v>
      </c>
    </row>
    <row r="59" spans="1:8" ht="15.75">
      <c r="A59" s="50">
        <v>13</v>
      </c>
      <c r="B59" s="40" t="s">
        <v>83</v>
      </c>
      <c r="C59" s="37" t="s">
        <v>84</v>
      </c>
      <c r="D59" s="14" t="s">
        <v>71</v>
      </c>
      <c r="E59" s="33" t="s">
        <v>31</v>
      </c>
      <c r="F59" s="14">
        <v>0</v>
      </c>
      <c r="G59" s="34">
        <f>[1]մարտ!AH23+[1]ապրիլ!AG23+[1]մայիս!AG23</f>
        <v>0</v>
      </c>
      <c r="H59" s="35">
        <f t="shared" si="1"/>
        <v>0</v>
      </c>
    </row>
    <row r="60" spans="1:8" ht="15.75">
      <c r="A60" s="52">
        <v>13</v>
      </c>
      <c r="B60" s="31" t="s">
        <v>85</v>
      </c>
      <c r="C60" s="37" t="s">
        <v>55</v>
      </c>
      <c r="D60" s="14" t="s">
        <v>71</v>
      </c>
      <c r="E60" s="33" t="s">
        <v>31</v>
      </c>
      <c r="F60" s="53">
        <f>'[2]gnman jam-վլադ'!$G$14</f>
        <v>619.170470331415</v>
      </c>
      <c r="G60" s="34">
        <f>[1]մարտ!AH24+[1]ապրիլ!AG24+[1]մայիս!AG24</f>
        <v>251.95</v>
      </c>
      <c r="H60" s="35">
        <f t="shared" si="1"/>
        <v>156000</v>
      </c>
    </row>
    <row r="61" spans="1:8" ht="15.75">
      <c r="A61" s="50">
        <v>14</v>
      </c>
      <c r="B61" s="31" t="s">
        <v>86</v>
      </c>
      <c r="C61" s="37" t="s">
        <v>57</v>
      </c>
      <c r="D61" s="14" t="s">
        <v>71</v>
      </c>
      <c r="E61" s="33" t="s">
        <v>31</v>
      </c>
      <c r="F61" s="53">
        <f>'[2]gnman jam-վլադ'!$G$15</f>
        <v>513.24503311258275</v>
      </c>
      <c r="G61" s="34">
        <f>[1]մարտ!AH25+[1]ապրիլ!AG25+[1]մայիս!AG25</f>
        <v>362.40000000000003</v>
      </c>
      <c r="H61" s="35">
        <f t="shared" si="1"/>
        <v>186000</v>
      </c>
    </row>
    <row r="62" spans="1:8" ht="15.75">
      <c r="A62" s="50">
        <v>16</v>
      </c>
      <c r="B62" s="40" t="s">
        <v>87</v>
      </c>
      <c r="C62" s="37" t="s">
        <v>88</v>
      </c>
      <c r="D62" s="14" t="s">
        <v>71</v>
      </c>
      <c r="E62" s="33" t="s">
        <v>31</v>
      </c>
      <c r="F62" s="14">
        <v>0</v>
      </c>
      <c r="G62" s="34">
        <f>[1]մարտ!AH26+[1]ապրիլ!AG26+[1]մայիս!AG26</f>
        <v>0</v>
      </c>
      <c r="H62" s="35">
        <f t="shared" si="1"/>
        <v>0</v>
      </c>
    </row>
    <row r="63" spans="1:8" ht="15.75">
      <c r="A63" s="52">
        <v>15</v>
      </c>
      <c r="B63" s="31" t="s">
        <v>89</v>
      </c>
      <c r="C63" s="37" t="s">
        <v>59</v>
      </c>
      <c r="D63" s="14" t="s">
        <v>71</v>
      </c>
      <c r="E63" s="33" t="s">
        <v>31</v>
      </c>
      <c r="F63" s="53">
        <f>'[2]gnman jam-վլադ'!$G$16</f>
        <v>1748.4536082474226</v>
      </c>
      <c r="G63" s="34">
        <f>[1]մարտ!AH27+[1]ապրիլ!AG27+[1]մայիս!AG27</f>
        <v>291</v>
      </c>
      <c r="H63" s="35">
        <f t="shared" si="1"/>
        <v>508800</v>
      </c>
    </row>
    <row r="64" spans="1:8" ht="15.75">
      <c r="A64" s="50">
        <v>16</v>
      </c>
      <c r="B64" s="31" t="s">
        <v>90</v>
      </c>
      <c r="C64" s="37" t="s">
        <v>61</v>
      </c>
      <c r="D64" s="14" t="s">
        <v>71</v>
      </c>
      <c r="E64" s="33" t="s">
        <v>62</v>
      </c>
      <c r="F64" s="53">
        <f>'[2]gnman jam-վլադ'!$G$17</f>
        <v>45.014354066985646</v>
      </c>
      <c r="G64" s="34">
        <f>[1]մարտ!AH28+[1]ապրիլ!AG28+[1]մայիս!AG28</f>
        <v>5225</v>
      </c>
      <c r="H64" s="35">
        <f t="shared" si="1"/>
        <v>235200</v>
      </c>
    </row>
    <row r="65" spans="1:8" ht="15.75">
      <c r="A65" s="50">
        <v>17</v>
      </c>
      <c r="B65" s="31" t="s">
        <v>91</v>
      </c>
      <c r="C65" s="37" t="s">
        <v>64</v>
      </c>
      <c r="D65" s="14" t="s">
        <v>71</v>
      </c>
      <c r="E65" s="33" t="s">
        <v>31</v>
      </c>
      <c r="F65" s="53">
        <f>'[2]gnman jam-վլադ'!$G$18</f>
        <v>261.81818181818181</v>
      </c>
      <c r="G65" s="34">
        <f>[1]մարտ!AH29+[1]ապրիլ!AG29+[1]մայիս!AG29</f>
        <v>261.25</v>
      </c>
      <c r="H65" s="35">
        <f t="shared" si="1"/>
        <v>68400</v>
      </c>
    </row>
    <row r="66" spans="1:8" ht="15.75">
      <c r="A66" s="52">
        <v>18</v>
      </c>
      <c r="B66" s="31" t="s">
        <v>92</v>
      </c>
      <c r="C66" s="37" t="s">
        <v>66</v>
      </c>
      <c r="D66" s="14" t="s">
        <v>71</v>
      </c>
      <c r="E66" s="33" t="s">
        <v>31</v>
      </c>
      <c r="F66" s="53">
        <f>'[2]gnman jam-վլադ'!$G$19</f>
        <v>197.93814432989691</v>
      </c>
      <c r="G66" s="34">
        <f>[1]մարտ!AH30+[1]ապրիլ!AG30+[1]մայիս!AG30</f>
        <v>145.5</v>
      </c>
      <c r="H66" s="35">
        <f t="shared" si="1"/>
        <v>28800</v>
      </c>
    </row>
    <row r="67" spans="1:8" ht="20.25">
      <c r="A67" s="54">
        <v>20</v>
      </c>
      <c r="B67" s="55" t="s">
        <v>93</v>
      </c>
      <c r="C67" s="56" t="s">
        <v>94</v>
      </c>
      <c r="D67" s="57" t="s">
        <v>71</v>
      </c>
      <c r="E67" s="58" t="s">
        <v>31</v>
      </c>
      <c r="F67" s="57">
        <v>0</v>
      </c>
      <c r="G67" s="59">
        <f>[1]մարտ!AH31+[1]ապրիլ!AG31+[1]մայիս!AG31</f>
        <v>0</v>
      </c>
      <c r="H67" s="60">
        <f t="shared" si="1"/>
        <v>0</v>
      </c>
    </row>
    <row r="68" spans="1:8">
      <c r="A68" s="61">
        <v>21</v>
      </c>
      <c r="B68" s="62" t="s">
        <v>95</v>
      </c>
      <c r="C68" s="63" t="s">
        <v>94</v>
      </c>
      <c r="D68" s="64" t="s">
        <v>71</v>
      </c>
      <c r="E68" s="65" t="s">
        <v>31</v>
      </c>
      <c r="F68" s="64">
        <v>0</v>
      </c>
      <c r="G68" s="66">
        <f>'[1]9'!AG31+'[1]10'!AH31+'[1]11'!AG31+'[1]12'!AH31</f>
        <v>0</v>
      </c>
      <c r="H68" s="67">
        <f t="shared" si="1"/>
        <v>0</v>
      </c>
    </row>
    <row r="69" spans="1:8">
      <c r="A69" s="169" t="s">
        <v>96</v>
      </c>
      <c r="B69" s="169"/>
      <c r="C69" s="169"/>
      <c r="D69" s="169"/>
      <c r="E69" s="169"/>
      <c r="F69" s="169"/>
      <c r="G69" s="169"/>
      <c r="H69" s="68"/>
    </row>
    <row r="70" spans="1:8">
      <c r="A70" s="170" t="s">
        <v>97</v>
      </c>
      <c r="B70" s="170"/>
      <c r="C70" s="170"/>
      <c r="D70" s="170"/>
      <c r="E70" s="170"/>
      <c r="F70" s="170"/>
      <c r="G70" s="170"/>
      <c r="H70" s="170"/>
    </row>
    <row r="71" spans="1:8">
      <c r="A71" s="69">
        <v>1</v>
      </c>
      <c r="B71" s="70">
        <v>39831280</v>
      </c>
      <c r="C71" s="71" t="s">
        <v>98</v>
      </c>
      <c r="D71" s="72" t="s">
        <v>21</v>
      </c>
      <c r="E71" s="72" t="s">
        <v>62</v>
      </c>
      <c r="F71" s="72"/>
      <c r="G71" s="73"/>
      <c r="H71" s="74"/>
    </row>
    <row r="72" spans="1:8">
      <c r="A72" s="69">
        <v>2</v>
      </c>
      <c r="B72" s="75" t="s">
        <v>99</v>
      </c>
      <c r="C72" s="71" t="s">
        <v>100</v>
      </c>
      <c r="D72" s="72" t="s">
        <v>21</v>
      </c>
      <c r="E72" s="72" t="s">
        <v>62</v>
      </c>
      <c r="F72" s="72"/>
      <c r="G72" s="73"/>
      <c r="H72" s="74"/>
    </row>
    <row r="73" spans="1:8">
      <c r="A73" s="69">
        <v>3</v>
      </c>
      <c r="B73" s="75" t="s">
        <v>101</v>
      </c>
      <c r="C73" s="71" t="s">
        <v>102</v>
      </c>
      <c r="D73" s="72" t="s">
        <v>21</v>
      </c>
      <c r="E73" s="72" t="s">
        <v>62</v>
      </c>
      <c r="F73" s="72"/>
      <c r="G73" s="73"/>
      <c r="H73" s="74"/>
    </row>
    <row r="74" spans="1:8">
      <c r="A74" s="69">
        <v>4</v>
      </c>
      <c r="B74" s="75">
        <v>39831282</v>
      </c>
      <c r="C74" s="71" t="s">
        <v>103</v>
      </c>
      <c r="D74" s="72" t="s">
        <v>21</v>
      </c>
      <c r="E74" s="72" t="s">
        <v>104</v>
      </c>
      <c r="F74" s="72"/>
      <c r="G74" s="73"/>
      <c r="H74" s="74"/>
    </row>
    <row r="75" spans="1:8">
      <c r="A75" s="69">
        <v>5</v>
      </c>
      <c r="B75" s="75">
        <v>39831281</v>
      </c>
      <c r="C75" s="71" t="s">
        <v>105</v>
      </c>
      <c r="D75" s="72" t="s">
        <v>21</v>
      </c>
      <c r="E75" s="72" t="s">
        <v>62</v>
      </c>
      <c r="F75" s="72"/>
      <c r="G75" s="73"/>
      <c r="H75" s="74"/>
    </row>
    <row r="76" spans="1:8">
      <c r="A76" s="69">
        <v>6</v>
      </c>
      <c r="B76" s="75">
        <v>39831283</v>
      </c>
      <c r="C76" s="71" t="s">
        <v>106</v>
      </c>
      <c r="D76" s="72" t="s">
        <v>21</v>
      </c>
      <c r="E76" s="72" t="s">
        <v>62</v>
      </c>
      <c r="F76" s="72"/>
      <c r="G76" s="73"/>
      <c r="H76" s="74"/>
    </row>
    <row r="77" spans="1:8">
      <c r="A77" s="69">
        <v>7</v>
      </c>
      <c r="B77" s="75">
        <v>39224380</v>
      </c>
      <c r="C77" s="71" t="s">
        <v>107</v>
      </c>
      <c r="D77" s="72" t="s">
        <v>21</v>
      </c>
      <c r="E77" s="72" t="s">
        <v>62</v>
      </c>
      <c r="F77" s="72"/>
      <c r="G77" s="73"/>
      <c r="H77" s="74"/>
    </row>
    <row r="78" spans="1:8">
      <c r="A78" s="69">
        <v>8</v>
      </c>
      <c r="B78" s="75" t="s">
        <v>108</v>
      </c>
      <c r="C78" s="71" t="s">
        <v>109</v>
      </c>
      <c r="D78" s="72" t="s">
        <v>21</v>
      </c>
      <c r="E78" s="72" t="s">
        <v>62</v>
      </c>
      <c r="F78" s="72"/>
      <c r="G78" s="73"/>
      <c r="H78" s="74"/>
    </row>
    <row r="79" spans="1:8">
      <c r="A79" s="69">
        <v>9</v>
      </c>
      <c r="B79" s="75">
        <v>39831210</v>
      </c>
      <c r="C79" s="71" t="s">
        <v>110</v>
      </c>
      <c r="D79" s="72" t="s">
        <v>21</v>
      </c>
      <c r="E79" s="72" t="s">
        <v>111</v>
      </c>
      <c r="F79" s="72"/>
      <c r="G79" s="73"/>
      <c r="H79" s="74"/>
    </row>
    <row r="80" spans="1:8">
      <c r="A80" s="69">
        <v>10</v>
      </c>
      <c r="B80" s="75" t="s">
        <v>112</v>
      </c>
      <c r="C80" s="71" t="s">
        <v>113</v>
      </c>
      <c r="D80" s="72" t="s">
        <v>21</v>
      </c>
      <c r="E80" s="72" t="s">
        <v>62</v>
      </c>
      <c r="F80" s="72"/>
      <c r="G80" s="73"/>
      <c r="H80" s="74"/>
    </row>
    <row r="81" spans="1:8">
      <c r="A81" s="69">
        <v>11</v>
      </c>
      <c r="B81" s="75" t="s">
        <v>114</v>
      </c>
      <c r="C81" s="71" t="s">
        <v>115</v>
      </c>
      <c r="D81" s="72" t="s">
        <v>21</v>
      </c>
      <c r="E81" s="72" t="s">
        <v>62</v>
      </c>
      <c r="F81" s="72"/>
      <c r="G81" s="73"/>
      <c r="H81" s="74"/>
    </row>
    <row r="82" spans="1:8">
      <c r="A82" s="69">
        <v>12</v>
      </c>
      <c r="B82" s="75" t="s">
        <v>116</v>
      </c>
      <c r="C82" s="71" t="s">
        <v>117</v>
      </c>
      <c r="D82" s="72" t="s">
        <v>21</v>
      </c>
      <c r="E82" s="72" t="s">
        <v>62</v>
      </c>
      <c r="F82" s="72"/>
      <c r="G82" s="73"/>
      <c r="H82" s="74"/>
    </row>
    <row r="83" spans="1:8">
      <c r="A83" s="69">
        <v>13</v>
      </c>
      <c r="B83" s="75">
        <v>39831245</v>
      </c>
      <c r="C83" s="71" t="s">
        <v>118</v>
      </c>
      <c r="D83" s="72" t="s">
        <v>21</v>
      </c>
      <c r="E83" s="72" t="s">
        <v>62</v>
      </c>
      <c r="F83" s="72"/>
      <c r="G83" s="73"/>
      <c r="H83" s="74"/>
    </row>
    <row r="84" spans="1:8">
      <c r="A84" s="69">
        <v>14</v>
      </c>
      <c r="B84" s="75">
        <v>33761000</v>
      </c>
      <c r="C84" s="71" t="s">
        <v>119</v>
      </c>
      <c r="D84" s="72" t="s">
        <v>21</v>
      </c>
      <c r="E84" s="72" t="s">
        <v>62</v>
      </c>
      <c r="F84" s="72"/>
      <c r="G84" s="73"/>
      <c r="H84" s="74"/>
    </row>
    <row r="85" spans="1:8">
      <c r="A85" s="69">
        <v>15</v>
      </c>
      <c r="B85" s="75">
        <v>33141118</v>
      </c>
      <c r="C85" s="71" t="s">
        <v>120</v>
      </c>
      <c r="D85" s="72" t="s">
        <v>21</v>
      </c>
      <c r="E85" s="72" t="s">
        <v>104</v>
      </c>
      <c r="F85" s="72"/>
      <c r="G85" s="73"/>
      <c r="H85" s="74"/>
    </row>
    <row r="86" spans="1:8">
      <c r="A86" s="69">
        <v>16</v>
      </c>
      <c r="B86" s="75" t="s">
        <v>121</v>
      </c>
      <c r="C86" s="71" t="s">
        <v>122</v>
      </c>
      <c r="D86" s="72" t="s">
        <v>21</v>
      </c>
      <c r="E86" s="72" t="s">
        <v>123</v>
      </c>
      <c r="F86" s="72"/>
      <c r="G86" s="73"/>
      <c r="H86" s="74"/>
    </row>
    <row r="87" spans="1:8">
      <c r="A87" s="69">
        <v>17</v>
      </c>
      <c r="B87" s="75" t="s">
        <v>124</v>
      </c>
      <c r="C87" s="71" t="s">
        <v>125</v>
      </c>
      <c r="D87" s="72" t="s">
        <v>21</v>
      </c>
      <c r="E87" s="72" t="s">
        <v>123</v>
      </c>
      <c r="F87" s="72"/>
      <c r="G87" s="73"/>
      <c r="H87" s="74"/>
    </row>
    <row r="88" spans="1:8">
      <c r="A88" s="69">
        <v>18</v>
      </c>
      <c r="B88" s="75">
        <v>39836000</v>
      </c>
      <c r="C88" s="71" t="s">
        <v>126</v>
      </c>
      <c r="D88" s="72" t="s">
        <v>21</v>
      </c>
      <c r="E88" s="72" t="s">
        <v>62</v>
      </c>
      <c r="F88" s="72"/>
      <c r="G88" s="73"/>
      <c r="H88" s="74"/>
    </row>
    <row r="89" spans="1:8">
      <c r="A89" s="69">
        <v>19</v>
      </c>
      <c r="B89" s="75">
        <v>30237111</v>
      </c>
      <c r="C89" s="71" t="s">
        <v>127</v>
      </c>
      <c r="D89" s="72" t="s">
        <v>21</v>
      </c>
      <c r="E89" s="72" t="s">
        <v>62</v>
      </c>
      <c r="F89" s="72"/>
      <c r="G89" s="73"/>
      <c r="H89" s="74"/>
    </row>
    <row r="90" spans="1:8">
      <c r="A90" s="69">
        <v>20</v>
      </c>
      <c r="B90" s="75">
        <v>31685000</v>
      </c>
      <c r="C90" s="71" t="s">
        <v>128</v>
      </c>
      <c r="D90" s="72" t="s">
        <v>21</v>
      </c>
      <c r="E90" s="72" t="s">
        <v>62</v>
      </c>
      <c r="F90" s="72"/>
      <c r="G90" s="73"/>
      <c r="H90" s="74"/>
    </row>
    <row r="91" spans="1:8">
      <c r="A91" s="69">
        <v>21</v>
      </c>
      <c r="B91" s="75">
        <v>39839200</v>
      </c>
      <c r="C91" s="71" t="s">
        <v>129</v>
      </c>
      <c r="D91" s="72" t="s">
        <v>21</v>
      </c>
      <c r="E91" s="72" t="s">
        <v>62</v>
      </c>
      <c r="F91" s="72"/>
      <c r="G91" s="73"/>
      <c r="H91" s="74"/>
    </row>
    <row r="92" spans="1:8">
      <c r="A92" s="69">
        <v>22</v>
      </c>
      <c r="B92" s="75" t="s">
        <v>130</v>
      </c>
      <c r="C92" s="71" t="s">
        <v>131</v>
      </c>
      <c r="D92" s="72" t="s">
        <v>21</v>
      </c>
      <c r="E92" s="72" t="s">
        <v>62</v>
      </c>
      <c r="F92" s="72"/>
      <c r="G92" s="73"/>
      <c r="H92" s="74"/>
    </row>
    <row r="93" spans="1:8">
      <c r="A93" s="69">
        <v>23</v>
      </c>
      <c r="B93" s="75" t="s">
        <v>132</v>
      </c>
      <c r="C93" s="71" t="s">
        <v>133</v>
      </c>
      <c r="D93" s="72" t="s">
        <v>21</v>
      </c>
      <c r="E93" s="72" t="s">
        <v>104</v>
      </c>
      <c r="F93" s="72"/>
      <c r="G93" s="73"/>
      <c r="H93" s="74"/>
    </row>
    <row r="94" spans="1:8">
      <c r="A94" s="69">
        <v>24</v>
      </c>
      <c r="B94" s="75" t="s">
        <v>134</v>
      </c>
      <c r="C94" s="71" t="s">
        <v>135</v>
      </c>
      <c r="D94" s="72" t="s">
        <v>21</v>
      </c>
      <c r="E94" s="72" t="s">
        <v>62</v>
      </c>
      <c r="F94" s="72"/>
      <c r="G94" s="73"/>
      <c r="H94" s="74"/>
    </row>
    <row r="95" spans="1:8">
      <c r="A95" s="69">
        <v>25</v>
      </c>
      <c r="B95" s="75" t="s">
        <v>136</v>
      </c>
      <c r="C95" s="71" t="s">
        <v>137</v>
      </c>
      <c r="D95" s="72" t="s">
        <v>21</v>
      </c>
      <c r="E95" s="72" t="s">
        <v>62</v>
      </c>
      <c r="F95" s="72"/>
      <c r="G95" s="73"/>
      <c r="H95" s="74"/>
    </row>
    <row r="96" spans="1:8">
      <c r="A96" s="69">
        <v>26</v>
      </c>
      <c r="B96" s="75" t="s">
        <v>138</v>
      </c>
      <c r="C96" s="71" t="s">
        <v>139</v>
      </c>
      <c r="D96" s="72" t="s">
        <v>21</v>
      </c>
      <c r="E96" s="72" t="s">
        <v>62</v>
      </c>
      <c r="F96" s="72"/>
      <c r="G96" s="73"/>
      <c r="H96" s="74"/>
    </row>
    <row r="97" spans="1:8">
      <c r="A97" s="69">
        <v>27</v>
      </c>
      <c r="B97" s="75" t="s">
        <v>140</v>
      </c>
      <c r="C97" s="71" t="s">
        <v>141</v>
      </c>
      <c r="D97" s="72" t="s">
        <v>21</v>
      </c>
      <c r="E97" s="72" t="s">
        <v>62</v>
      </c>
      <c r="F97" s="72"/>
      <c r="G97" s="73"/>
      <c r="H97" s="74"/>
    </row>
    <row r="98" spans="1:8">
      <c r="A98" s="69">
        <v>28</v>
      </c>
      <c r="B98" s="75" t="s">
        <v>142</v>
      </c>
      <c r="C98" s="71" t="s">
        <v>143</v>
      </c>
      <c r="D98" s="72" t="s">
        <v>21</v>
      </c>
      <c r="E98" s="72" t="s">
        <v>104</v>
      </c>
      <c r="F98" s="72"/>
      <c r="G98" s="73"/>
      <c r="H98" s="74"/>
    </row>
    <row r="99" spans="1:8">
      <c r="A99" s="169" t="s">
        <v>144</v>
      </c>
      <c r="B99" s="169"/>
      <c r="C99" s="169"/>
      <c r="D99" s="169"/>
      <c r="E99" s="169"/>
      <c r="F99" s="169"/>
      <c r="G99" s="169"/>
      <c r="H99" s="68"/>
    </row>
    <row r="100" spans="1:8">
      <c r="A100" s="170" t="s">
        <v>145</v>
      </c>
      <c r="B100" s="170"/>
      <c r="C100" s="170"/>
      <c r="D100" s="170"/>
      <c r="E100" s="170"/>
      <c r="F100" s="170"/>
      <c r="G100" s="170"/>
      <c r="H100" s="170"/>
    </row>
    <row r="101" spans="1:8">
      <c r="A101" s="69">
        <v>1</v>
      </c>
      <c r="B101" s="75" t="s">
        <v>146</v>
      </c>
      <c r="C101" s="71" t="s">
        <v>147</v>
      </c>
      <c r="D101" s="72" t="s">
        <v>21</v>
      </c>
      <c r="E101" s="72" t="s">
        <v>104</v>
      </c>
      <c r="F101" s="72"/>
      <c r="G101" s="73"/>
      <c r="H101" s="74"/>
    </row>
    <row r="102" spans="1:8">
      <c r="A102" s="69">
        <v>2</v>
      </c>
      <c r="B102" s="75">
        <v>37821130</v>
      </c>
      <c r="C102" s="71" t="s">
        <v>148</v>
      </c>
      <c r="D102" s="72" t="s">
        <v>21</v>
      </c>
      <c r="E102" s="72" t="s">
        <v>104</v>
      </c>
      <c r="F102" s="72"/>
      <c r="G102" s="73"/>
      <c r="H102" s="74"/>
    </row>
    <row r="103" spans="1:8">
      <c r="A103" s="69">
        <v>3</v>
      </c>
      <c r="B103" s="75">
        <v>30192130</v>
      </c>
      <c r="C103" s="71" t="s">
        <v>149</v>
      </c>
      <c r="D103" s="72" t="s">
        <v>21</v>
      </c>
      <c r="E103" s="72" t="s">
        <v>62</v>
      </c>
      <c r="F103" s="72"/>
      <c r="G103" s="73"/>
      <c r="H103" s="74"/>
    </row>
    <row r="104" spans="1:8">
      <c r="A104" s="69">
        <v>4</v>
      </c>
      <c r="B104" s="75" t="s">
        <v>150</v>
      </c>
      <c r="C104" s="71" t="s">
        <v>151</v>
      </c>
      <c r="D104" s="72" t="s">
        <v>21</v>
      </c>
      <c r="E104" s="72" t="s">
        <v>62</v>
      </c>
      <c r="F104" s="72"/>
      <c r="G104" s="73"/>
      <c r="H104" s="74"/>
    </row>
    <row r="105" spans="1:8">
      <c r="A105" s="69">
        <v>5</v>
      </c>
      <c r="B105" s="75">
        <v>30192160</v>
      </c>
      <c r="C105" s="71" t="s">
        <v>152</v>
      </c>
      <c r="D105" s="72" t="s">
        <v>21</v>
      </c>
      <c r="E105" s="72" t="s">
        <v>62</v>
      </c>
      <c r="F105" s="72"/>
      <c r="G105" s="73"/>
      <c r="H105" s="74"/>
    </row>
    <row r="106" spans="1:8">
      <c r="A106" s="69">
        <v>6</v>
      </c>
      <c r="B106" s="75">
        <v>24910000</v>
      </c>
      <c r="C106" s="71" t="s">
        <v>153</v>
      </c>
      <c r="D106" s="72" t="s">
        <v>21</v>
      </c>
      <c r="E106" s="72" t="s">
        <v>62</v>
      </c>
      <c r="F106" s="72"/>
      <c r="G106" s="73"/>
      <c r="H106" s="74"/>
    </row>
    <row r="107" spans="1:8">
      <c r="A107" s="69">
        <v>7</v>
      </c>
      <c r="B107" s="75">
        <v>30192739</v>
      </c>
      <c r="C107" s="71" t="s">
        <v>154</v>
      </c>
      <c r="D107" s="72" t="s">
        <v>21</v>
      </c>
      <c r="E107" s="72" t="s">
        <v>104</v>
      </c>
      <c r="F107" s="72"/>
      <c r="G107" s="73"/>
      <c r="H107" s="74"/>
    </row>
    <row r="108" spans="1:8">
      <c r="A108" s="69">
        <v>8</v>
      </c>
      <c r="B108" s="75">
        <v>24951410</v>
      </c>
      <c r="C108" s="71" t="s">
        <v>155</v>
      </c>
      <c r="D108" s="72" t="s">
        <v>21</v>
      </c>
      <c r="E108" s="72" t="s">
        <v>104</v>
      </c>
      <c r="F108" s="72"/>
      <c r="G108" s="73"/>
      <c r="H108" s="74"/>
    </row>
    <row r="109" spans="1:8">
      <c r="A109" s="69">
        <v>9</v>
      </c>
      <c r="B109" s="75">
        <v>30197234</v>
      </c>
      <c r="C109" s="71" t="s">
        <v>156</v>
      </c>
      <c r="D109" s="72" t="s">
        <v>21</v>
      </c>
      <c r="E109" s="72" t="s">
        <v>62</v>
      </c>
      <c r="F109" s="72"/>
      <c r="G109" s="73"/>
      <c r="H109" s="74"/>
    </row>
    <row r="110" spans="1:8">
      <c r="A110" s="69">
        <v>10</v>
      </c>
      <c r="B110" s="75">
        <v>30192133</v>
      </c>
      <c r="C110" s="71" t="s">
        <v>157</v>
      </c>
      <c r="D110" s="72" t="s">
        <v>21</v>
      </c>
      <c r="E110" s="72" t="s">
        <v>62</v>
      </c>
      <c r="F110" s="72"/>
      <c r="G110" s="73"/>
      <c r="H110" s="74"/>
    </row>
    <row r="111" spans="1:8">
      <c r="A111" s="69">
        <v>11</v>
      </c>
      <c r="B111" s="75">
        <v>22111110</v>
      </c>
      <c r="C111" s="71" t="s">
        <v>158</v>
      </c>
      <c r="D111" s="72" t="s">
        <v>21</v>
      </c>
      <c r="E111" s="72" t="s">
        <v>62</v>
      </c>
      <c r="F111" s="72"/>
      <c r="G111" s="73"/>
      <c r="H111" s="74"/>
    </row>
    <row r="112" spans="1:8">
      <c r="A112" s="69">
        <v>12</v>
      </c>
      <c r="B112" s="75">
        <v>30197230</v>
      </c>
      <c r="C112" s="71" t="s">
        <v>159</v>
      </c>
      <c r="D112" s="72" t="s">
        <v>21</v>
      </c>
      <c r="E112" s="72" t="s">
        <v>62</v>
      </c>
      <c r="F112" s="72"/>
      <c r="G112" s="73"/>
      <c r="H112" s="74"/>
    </row>
    <row r="113" spans="1:8">
      <c r="A113" s="69">
        <v>13</v>
      </c>
      <c r="B113" s="75">
        <v>39263400</v>
      </c>
      <c r="C113" s="71" t="s">
        <v>160</v>
      </c>
      <c r="D113" s="72" t="s">
        <v>21</v>
      </c>
      <c r="E113" s="72" t="s">
        <v>104</v>
      </c>
      <c r="F113" s="72"/>
      <c r="G113" s="73"/>
      <c r="H113" s="74"/>
    </row>
    <row r="114" spans="1:8">
      <c r="A114" s="69">
        <v>14</v>
      </c>
      <c r="B114" s="75">
        <v>39221440</v>
      </c>
      <c r="C114" s="71" t="s">
        <v>161</v>
      </c>
      <c r="D114" s="72" t="s">
        <v>21</v>
      </c>
      <c r="E114" s="72" t="s">
        <v>62</v>
      </c>
      <c r="F114" s="72"/>
      <c r="G114" s="73"/>
      <c r="H114" s="74"/>
    </row>
    <row r="115" spans="1:8">
      <c r="A115" s="69">
        <v>15</v>
      </c>
      <c r="B115" s="75" t="s">
        <v>162</v>
      </c>
      <c r="C115" s="71" t="s">
        <v>163</v>
      </c>
      <c r="D115" s="72" t="s">
        <v>21</v>
      </c>
      <c r="E115" s="72" t="s">
        <v>62</v>
      </c>
      <c r="F115" s="72"/>
      <c r="G115" s="73"/>
      <c r="H115" s="74"/>
    </row>
    <row r="116" spans="1:8">
      <c r="A116" s="69">
        <v>16</v>
      </c>
      <c r="B116" s="75">
        <v>30199420</v>
      </c>
      <c r="C116" s="76" t="s">
        <v>164</v>
      </c>
      <c r="D116" s="72" t="s">
        <v>21</v>
      </c>
      <c r="E116" s="72" t="s">
        <v>62</v>
      </c>
      <c r="F116" s="72"/>
      <c r="G116" s="73"/>
      <c r="H116" s="74"/>
    </row>
    <row r="117" spans="1:8">
      <c r="A117" s="69">
        <v>17</v>
      </c>
      <c r="B117" s="75">
        <v>33411400</v>
      </c>
      <c r="C117" s="71" t="s">
        <v>165</v>
      </c>
      <c r="D117" s="72" t="s">
        <v>21</v>
      </c>
      <c r="E117" s="72" t="s">
        <v>104</v>
      </c>
      <c r="F117" s="72"/>
      <c r="G117" s="73"/>
      <c r="H117" s="74"/>
    </row>
    <row r="118" spans="1:8">
      <c r="A118" s="69">
        <v>18</v>
      </c>
      <c r="B118" s="75">
        <v>44811500</v>
      </c>
      <c r="C118" s="71" t="s">
        <v>166</v>
      </c>
      <c r="D118" s="72" t="s">
        <v>21</v>
      </c>
      <c r="E118" s="72" t="s">
        <v>104</v>
      </c>
      <c r="F118" s="72"/>
      <c r="G118" s="73"/>
      <c r="H118" s="74"/>
    </row>
    <row r="119" spans="1:8">
      <c r="A119" s="69">
        <v>19</v>
      </c>
      <c r="B119" s="75">
        <v>22111100</v>
      </c>
      <c r="C119" s="71" t="s">
        <v>167</v>
      </c>
      <c r="D119" s="72" t="s">
        <v>21</v>
      </c>
      <c r="E119" s="72" t="s">
        <v>62</v>
      </c>
      <c r="F119" s="72"/>
      <c r="G119" s="73"/>
      <c r="H119" s="74"/>
    </row>
    <row r="120" spans="1:8">
      <c r="A120" s="69">
        <v>20</v>
      </c>
      <c r="B120" s="75">
        <v>30197646</v>
      </c>
      <c r="C120" s="71" t="s">
        <v>168</v>
      </c>
      <c r="D120" s="72" t="s">
        <v>21</v>
      </c>
      <c r="E120" s="72" t="s">
        <v>62</v>
      </c>
      <c r="F120" s="72"/>
      <c r="G120" s="73"/>
      <c r="H120" s="74"/>
    </row>
    <row r="121" spans="1:8">
      <c r="A121" s="69">
        <v>21</v>
      </c>
      <c r="B121" s="75">
        <v>39292510</v>
      </c>
      <c r="C121" s="71" t="s">
        <v>169</v>
      </c>
      <c r="D121" s="72" t="s">
        <v>21</v>
      </c>
      <c r="E121" s="72" t="s">
        <v>62</v>
      </c>
      <c r="F121" s="72"/>
      <c r="G121" s="73"/>
      <c r="H121" s="74"/>
    </row>
    <row r="122" spans="1:8">
      <c r="A122" s="69">
        <v>22</v>
      </c>
      <c r="B122" s="75">
        <v>39263320</v>
      </c>
      <c r="C122" s="71" t="s">
        <v>170</v>
      </c>
      <c r="D122" s="72" t="s">
        <v>21</v>
      </c>
      <c r="E122" s="72" t="s">
        <v>62</v>
      </c>
      <c r="F122" s="72"/>
      <c r="G122" s="73"/>
      <c r="H122" s="74"/>
    </row>
    <row r="123" spans="1:8">
      <c r="A123" s="69">
        <v>23</v>
      </c>
      <c r="B123" s="75">
        <v>30192100</v>
      </c>
      <c r="C123" s="71" t="s">
        <v>171</v>
      </c>
      <c r="D123" s="72" t="s">
        <v>21</v>
      </c>
      <c r="E123" s="72" t="s">
        <v>62</v>
      </c>
      <c r="F123" s="72"/>
      <c r="G123" s="73"/>
      <c r="H123" s="74"/>
    </row>
    <row r="124" spans="1:8">
      <c r="A124" s="69">
        <v>24</v>
      </c>
      <c r="B124" s="75">
        <v>30197655</v>
      </c>
      <c r="C124" s="71" t="s">
        <v>172</v>
      </c>
      <c r="D124" s="72" t="s">
        <v>21</v>
      </c>
      <c r="E124" s="72" t="s">
        <v>62</v>
      </c>
      <c r="F124" s="72"/>
      <c r="G124" s="73"/>
      <c r="H124" s="74"/>
    </row>
    <row r="125" spans="1:8">
      <c r="A125" s="69">
        <v>25</v>
      </c>
      <c r="B125" s="75">
        <v>37521230</v>
      </c>
      <c r="C125" s="71" t="s">
        <v>173</v>
      </c>
      <c r="D125" s="72" t="s">
        <v>21</v>
      </c>
      <c r="E125" s="72" t="s">
        <v>62</v>
      </c>
      <c r="F125" s="72"/>
      <c r="G125" s="73"/>
      <c r="H125" s="74"/>
    </row>
    <row r="126" spans="1:8">
      <c r="A126" s="69">
        <v>26</v>
      </c>
      <c r="B126" s="75">
        <v>22811130</v>
      </c>
      <c r="C126" s="71" t="s">
        <v>174</v>
      </c>
      <c r="D126" s="72" t="s">
        <v>21</v>
      </c>
      <c r="E126" s="72" t="s">
        <v>62</v>
      </c>
      <c r="F126" s="72"/>
      <c r="G126" s="73"/>
      <c r="H126" s="74"/>
    </row>
    <row r="127" spans="1:8">
      <c r="A127" s="69">
        <v>27</v>
      </c>
      <c r="B127" s="75">
        <v>30197120</v>
      </c>
      <c r="C127" s="71" t="s">
        <v>175</v>
      </c>
      <c r="D127" s="72" t="s">
        <v>21</v>
      </c>
      <c r="E127" s="72" t="s">
        <v>104</v>
      </c>
      <c r="F127" s="72"/>
      <c r="G127" s="73"/>
      <c r="H127" s="74"/>
    </row>
    <row r="128" spans="1:8">
      <c r="A128" s="69">
        <v>28</v>
      </c>
      <c r="B128" s="75">
        <v>22811110</v>
      </c>
      <c r="C128" s="71" t="s">
        <v>176</v>
      </c>
      <c r="D128" s="72" t="s">
        <v>21</v>
      </c>
      <c r="E128" s="72" t="s">
        <v>62</v>
      </c>
      <c r="F128" s="72"/>
      <c r="G128" s="73"/>
      <c r="H128" s="74"/>
    </row>
    <row r="129" spans="1:8">
      <c r="A129" s="69">
        <v>29</v>
      </c>
      <c r="B129" s="75" t="s">
        <v>177</v>
      </c>
      <c r="C129" s="71" t="s">
        <v>178</v>
      </c>
      <c r="D129" s="72" t="s">
        <v>21</v>
      </c>
      <c r="E129" s="72" t="s">
        <v>62</v>
      </c>
      <c r="F129" s="72"/>
      <c r="G129" s="73"/>
      <c r="H129" s="74"/>
    </row>
    <row r="130" spans="1:8">
      <c r="A130" s="69">
        <v>30</v>
      </c>
      <c r="B130" s="75" t="s">
        <v>179</v>
      </c>
      <c r="C130" s="71" t="s">
        <v>180</v>
      </c>
      <c r="D130" s="72" t="s">
        <v>21</v>
      </c>
      <c r="E130" s="72" t="s">
        <v>62</v>
      </c>
      <c r="F130" s="72"/>
      <c r="G130" s="73"/>
      <c r="H130" s="74"/>
    </row>
    <row r="131" spans="1:8">
      <c r="A131" s="69">
        <v>31</v>
      </c>
      <c r="B131" s="75" t="s">
        <v>181</v>
      </c>
      <c r="C131" s="71" t="s">
        <v>182</v>
      </c>
      <c r="D131" s="72" t="s">
        <v>21</v>
      </c>
      <c r="E131" s="72" t="s">
        <v>62</v>
      </c>
      <c r="F131" s="72"/>
      <c r="G131" s="73"/>
      <c r="H131" s="74"/>
    </row>
    <row r="132" spans="1:8">
      <c r="A132" s="69">
        <v>32</v>
      </c>
      <c r="B132" s="75" t="s">
        <v>183</v>
      </c>
      <c r="C132" s="71" t="s">
        <v>184</v>
      </c>
      <c r="D132" s="72" t="s">
        <v>21</v>
      </c>
      <c r="E132" s="72" t="s">
        <v>62</v>
      </c>
      <c r="F132" s="72"/>
      <c r="G132" s="73"/>
      <c r="H132" s="74"/>
    </row>
    <row r="133" spans="1:8">
      <c r="A133" s="69">
        <v>33</v>
      </c>
      <c r="B133" s="75">
        <v>37821240</v>
      </c>
      <c r="C133" s="71" t="s">
        <v>185</v>
      </c>
      <c r="D133" s="72" t="s">
        <v>21</v>
      </c>
      <c r="E133" s="72" t="s">
        <v>62</v>
      </c>
      <c r="F133" s="72"/>
      <c r="G133" s="73"/>
      <c r="H133" s="74"/>
    </row>
    <row r="134" spans="1:8">
      <c r="A134" s="69">
        <v>34</v>
      </c>
      <c r="B134" s="75">
        <v>22820000</v>
      </c>
      <c r="C134" s="71" t="s">
        <v>186</v>
      </c>
      <c r="D134" s="72" t="s">
        <v>21</v>
      </c>
      <c r="E134" s="72" t="s">
        <v>62</v>
      </c>
      <c r="F134" s="72"/>
      <c r="G134" s="73"/>
      <c r="H134" s="74"/>
    </row>
    <row r="135" spans="1:8">
      <c r="A135" s="69">
        <v>35</v>
      </c>
      <c r="B135" s="75" t="s">
        <v>187</v>
      </c>
      <c r="C135" s="71" t="s">
        <v>188</v>
      </c>
      <c r="D135" s="72" t="s">
        <v>21</v>
      </c>
      <c r="E135" s="72" t="s">
        <v>104</v>
      </c>
      <c r="F135" s="72"/>
      <c r="G135" s="73"/>
      <c r="H135" s="74"/>
    </row>
    <row r="136" spans="1:8">
      <c r="A136" s="69">
        <v>36</v>
      </c>
      <c r="B136" s="75">
        <v>39263200</v>
      </c>
      <c r="C136" s="71" t="s">
        <v>189</v>
      </c>
      <c r="D136" s="72" t="s">
        <v>21</v>
      </c>
      <c r="E136" s="72" t="s">
        <v>62</v>
      </c>
      <c r="F136" s="72"/>
      <c r="G136" s="73"/>
      <c r="H136" s="74"/>
    </row>
    <row r="137" spans="1:8">
      <c r="A137" s="69">
        <v>37</v>
      </c>
      <c r="B137" s="75">
        <v>30141200</v>
      </c>
      <c r="C137" s="71" t="s">
        <v>190</v>
      </c>
      <c r="D137" s="72" t="s">
        <v>21</v>
      </c>
      <c r="E137" s="72" t="s">
        <v>62</v>
      </c>
      <c r="F137" s="72"/>
      <c r="G137" s="73"/>
      <c r="H137" s="74"/>
    </row>
    <row r="138" spans="1:8">
      <c r="A138" s="69">
        <v>38</v>
      </c>
      <c r="B138" s="75" t="s">
        <v>191</v>
      </c>
      <c r="C138" s="71" t="s">
        <v>192</v>
      </c>
      <c r="D138" s="72" t="s">
        <v>21</v>
      </c>
      <c r="E138" s="72" t="s">
        <v>104</v>
      </c>
      <c r="F138" s="72"/>
      <c r="G138" s="73"/>
      <c r="H138" s="74"/>
    </row>
    <row r="139" spans="1:8">
      <c r="A139" s="174" t="s">
        <v>193</v>
      </c>
      <c r="B139" s="174"/>
      <c r="C139" s="174"/>
      <c r="D139" s="174"/>
      <c r="E139" s="174"/>
      <c r="F139" s="174"/>
      <c r="G139" s="174"/>
      <c r="H139" s="68"/>
    </row>
    <row r="140" spans="1:8">
      <c r="A140" s="168" t="s">
        <v>194</v>
      </c>
      <c r="B140" s="168"/>
      <c r="C140" s="168"/>
      <c r="D140" s="168"/>
      <c r="E140" s="168"/>
      <c r="F140" s="168"/>
      <c r="G140" s="168"/>
      <c r="H140" s="168"/>
    </row>
    <row r="141" spans="1:8">
      <c r="A141" s="69">
        <v>1</v>
      </c>
      <c r="B141" s="69" t="s">
        <v>195</v>
      </c>
      <c r="C141" s="77" t="s">
        <v>196</v>
      </c>
      <c r="D141" s="72" t="s">
        <v>21</v>
      </c>
      <c r="E141" s="72" t="s">
        <v>104</v>
      </c>
      <c r="F141" s="72"/>
      <c r="G141" s="73"/>
      <c r="H141" s="74"/>
    </row>
    <row r="142" spans="1:8">
      <c r="A142" s="78">
        <v>2</v>
      </c>
      <c r="B142" s="78" t="s">
        <v>197</v>
      </c>
      <c r="C142" s="79" t="s">
        <v>198</v>
      </c>
      <c r="D142" s="80" t="s">
        <v>21</v>
      </c>
      <c r="E142" s="80" t="s">
        <v>104</v>
      </c>
      <c r="F142" s="80"/>
      <c r="G142" s="81"/>
      <c r="H142" s="82"/>
    </row>
    <row r="143" spans="1:8">
      <c r="A143" s="69">
        <v>3</v>
      </c>
      <c r="B143" s="69" t="s">
        <v>199</v>
      </c>
      <c r="C143" s="71" t="s">
        <v>200</v>
      </c>
      <c r="D143" s="72" t="s">
        <v>21</v>
      </c>
      <c r="E143" s="72" t="s">
        <v>62</v>
      </c>
      <c r="F143" s="72"/>
      <c r="G143" s="73"/>
      <c r="H143" s="74"/>
    </row>
    <row r="144" spans="1:8">
      <c r="A144" s="69">
        <v>4</v>
      </c>
      <c r="B144" s="69" t="s">
        <v>201</v>
      </c>
      <c r="C144" s="71" t="s">
        <v>202</v>
      </c>
      <c r="D144" s="72" t="s">
        <v>21</v>
      </c>
      <c r="E144" s="72" t="s">
        <v>62</v>
      </c>
      <c r="F144" s="72"/>
      <c r="G144" s="73"/>
      <c r="H144" s="74"/>
    </row>
    <row r="145" spans="1:8">
      <c r="A145" s="69">
        <v>5</v>
      </c>
      <c r="B145" s="69">
        <v>37511300</v>
      </c>
      <c r="C145" s="71" t="s">
        <v>203</v>
      </c>
      <c r="D145" s="72" t="s">
        <v>21</v>
      </c>
      <c r="E145" s="72" t="s">
        <v>62</v>
      </c>
      <c r="F145" s="72"/>
      <c r="G145" s="73"/>
      <c r="H145" s="74"/>
    </row>
    <row r="146" spans="1:8">
      <c r="A146" s="69">
        <v>6</v>
      </c>
      <c r="B146" s="69">
        <v>37521110</v>
      </c>
      <c r="C146" s="71" t="s">
        <v>204</v>
      </c>
      <c r="D146" s="72" t="s">
        <v>21</v>
      </c>
      <c r="E146" s="72" t="s">
        <v>62</v>
      </c>
      <c r="F146" s="72"/>
      <c r="G146" s="73"/>
      <c r="H146" s="74"/>
    </row>
    <row r="147" spans="1:8">
      <c r="A147" s="69">
        <v>7</v>
      </c>
      <c r="B147" s="69" t="s">
        <v>205</v>
      </c>
      <c r="C147" s="71" t="s">
        <v>206</v>
      </c>
      <c r="D147" s="72" t="s">
        <v>21</v>
      </c>
      <c r="E147" s="72" t="s">
        <v>62</v>
      </c>
      <c r="F147" s="72"/>
      <c r="G147" s="73"/>
      <c r="H147" s="74"/>
    </row>
    <row r="148" spans="1:8">
      <c r="A148" s="69">
        <v>8</v>
      </c>
      <c r="B148" s="69" t="s">
        <v>207</v>
      </c>
      <c r="C148" s="71" t="s">
        <v>208</v>
      </c>
      <c r="D148" s="72" t="s">
        <v>21</v>
      </c>
      <c r="E148" s="72" t="s">
        <v>62</v>
      </c>
      <c r="F148" s="72"/>
      <c r="G148" s="73"/>
      <c r="H148" s="74"/>
    </row>
    <row r="149" spans="1:8">
      <c r="A149" s="69">
        <v>9</v>
      </c>
      <c r="B149" s="69" t="s">
        <v>209</v>
      </c>
      <c r="C149" s="71" t="s">
        <v>210</v>
      </c>
      <c r="D149" s="72" t="s">
        <v>21</v>
      </c>
      <c r="E149" s="72" t="s">
        <v>62</v>
      </c>
      <c r="F149" s="72"/>
      <c r="G149" s="73"/>
      <c r="H149" s="74"/>
    </row>
    <row r="150" spans="1:8">
      <c r="A150" s="69">
        <v>10</v>
      </c>
      <c r="B150" s="69" t="s">
        <v>211</v>
      </c>
      <c r="C150" s="71" t="s">
        <v>212</v>
      </c>
      <c r="D150" s="72" t="s">
        <v>21</v>
      </c>
      <c r="E150" s="72" t="s">
        <v>104</v>
      </c>
      <c r="F150" s="72"/>
      <c r="G150" s="73"/>
      <c r="H150" s="74"/>
    </row>
    <row r="151" spans="1:8">
      <c r="A151" s="69">
        <v>11</v>
      </c>
      <c r="B151" s="69" t="s">
        <v>213</v>
      </c>
      <c r="C151" s="71" t="s">
        <v>214</v>
      </c>
      <c r="D151" s="72" t="s">
        <v>21</v>
      </c>
      <c r="E151" s="72" t="s">
        <v>62</v>
      </c>
      <c r="F151" s="72"/>
      <c r="G151" s="73"/>
      <c r="H151" s="74"/>
    </row>
    <row r="152" spans="1:8">
      <c r="A152" s="69">
        <v>12</v>
      </c>
      <c r="B152" s="69">
        <v>37521210</v>
      </c>
      <c r="C152" s="71" t="s">
        <v>215</v>
      </c>
      <c r="D152" s="72" t="s">
        <v>21</v>
      </c>
      <c r="E152" s="72" t="s">
        <v>104</v>
      </c>
      <c r="F152" s="72"/>
      <c r="G152" s="73"/>
      <c r="H152" s="74"/>
    </row>
    <row r="153" spans="1:8" ht="27">
      <c r="A153" s="69">
        <v>13</v>
      </c>
      <c r="B153" s="69">
        <v>37521230</v>
      </c>
      <c r="C153" s="76" t="s">
        <v>216</v>
      </c>
      <c r="D153" s="72" t="s">
        <v>21</v>
      </c>
      <c r="E153" s="72" t="s">
        <v>104</v>
      </c>
      <c r="F153" s="72"/>
      <c r="G153" s="73"/>
      <c r="H153" s="74"/>
    </row>
    <row r="154" spans="1:8">
      <c r="A154" s="69">
        <v>14</v>
      </c>
      <c r="B154" s="69">
        <v>37521100</v>
      </c>
      <c r="C154" s="71" t="s">
        <v>217</v>
      </c>
      <c r="D154" s="72" t="s">
        <v>21</v>
      </c>
      <c r="E154" s="72" t="s">
        <v>62</v>
      </c>
      <c r="F154" s="72"/>
      <c r="G154" s="73"/>
      <c r="H154" s="74"/>
    </row>
    <row r="155" spans="1:8">
      <c r="A155" s="69">
        <v>15</v>
      </c>
      <c r="B155" s="69">
        <v>37421100</v>
      </c>
      <c r="C155" s="71" t="s">
        <v>218</v>
      </c>
      <c r="D155" s="72" t="s">
        <v>21</v>
      </c>
      <c r="E155" s="72" t="s">
        <v>104</v>
      </c>
      <c r="F155" s="72"/>
      <c r="G155" s="73"/>
      <c r="H155" s="74"/>
    </row>
    <row r="156" spans="1:8">
      <c r="A156" s="69">
        <v>16</v>
      </c>
      <c r="B156" s="69">
        <v>22111100</v>
      </c>
      <c r="C156" s="71" t="s">
        <v>219</v>
      </c>
      <c r="D156" s="72" t="s">
        <v>21</v>
      </c>
      <c r="E156" s="72" t="s">
        <v>104</v>
      </c>
      <c r="F156" s="72"/>
      <c r="G156" s="73"/>
      <c r="H156" s="74"/>
    </row>
    <row r="157" spans="1:8">
      <c r="A157" s="69">
        <v>17</v>
      </c>
      <c r="B157" s="69">
        <v>30192233</v>
      </c>
      <c r="C157" s="71" t="s">
        <v>220</v>
      </c>
      <c r="D157" s="72" t="s">
        <v>21</v>
      </c>
      <c r="E157" s="72" t="s">
        <v>62</v>
      </c>
      <c r="F157" s="72"/>
      <c r="G157" s="73"/>
      <c r="H157" s="74"/>
    </row>
    <row r="158" spans="1:8">
      <c r="A158" s="69">
        <v>18</v>
      </c>
      <c r="B158" s="69">
        <v>39298910</v>
      </c>
      <c r="C158" s="71" t="s">
        <v>221</v>
      </c>
      <c r="D158" s="72" t="s">
        <v>21</v>
      </c>
      <c r="E158" s="72" t="s">
        <v>62</v>
      </c>
      <c r="F158" s="72"/>
      <c r="G158" s="73"/>
      <c r="H158" s="74"/>
    </row>
    <row r="159" spans="1:8">
      <c r="A159" s="69">
        <v>19</v>
      </c>
      <c r="B159" s="69">
        <v>31521440</v>
      </c>
      <c r="C159" s="71" t="s">
        <v>222</v>
      </c>
      <c r="D159" s="72" t="s">
        <v>21</v>
      </c>
      <c r="E159" s="72" t="s">
        <v>62</v>
      </c>
      <c r="F159" s="72"/>
      <c r="G159" s="73"/>
      <c r="H159" s="74"/>
    </row>
    <row r="160" spans="1:8" ht="27">
      <c r="A160" s="69">
        <v>20</v>
      </c>
      <c r="B160" s="69" t="s">
        <v>223</v>
      </c>
      <c r="C160" s="76" t="s">
        <v>224</v>
      </c>
      <c r="D160" s="72" t="s">
        <v>21</v>
      </c>
      <c r="E160" s="72" t="s">
        <v>62</v>
      </c>
      <c r="F160" s="72"/>
      <c r="G160" s="73"/>
      <c r="H160" s="74"/>
    </row>
    <row r="161" spans="1:8">
      <c r="A161" s="69">
        <v>21</v>
      </c>
      <c r="B161" s="69">
        <v>37521230</v>
      </c>
      <c r="C161" s="83" t="s">
        <v>225</v>
      </c>
      <c r="D161" s="72" t="s">
        <v>21</v>
      </c>
      <c r="E161" s="84" t="s">
        <v>62</v>
      </c>
      <c r="F161" s="84"/>
      <c r="G161" s="85"/>
      <c r="H161" s="74"/>
    </row>
    <row r="162" spans="1:8" ht="27">
      <c r="A162" s="69">
        <v>21</v>
      </c>
      <c r="B162" s="69" t="s">
        <v>223</v>
      </c>
      <c r="C162" s="76" t="s">
        <v>226</v>
      </c>
      <c r="D162" s="72" t="s">
        <v>21</v>
      </c>
      <c r="E162" s="72" t="s">
        <v>62</v>
      </c>
      <c r="F162" s="72"/>
      <c r="G162" s="73"/>
      <c r="H162" s="74"/>
    </row>
    <row r="163" spans="1:8">
      <c r="A163" s="69">
        <v>22</v>
      </c>
      <c r="B163" s="69" t="s">
        <v>227</v>
      </c>
      <c r="C163" s="76" t="s">
        <v>228</v>
      </c>
      <c r="D163" s="72" t="s">
        <v>21</v>
      </c>
      <c r="E163" s="72" t="s">
        <v>229</v>
      </c>
      <c r="F163" s="72"/>
      <c r="G163" s="73"/>
      <c r="H163" s="74"/>
    </row>
    <row r="164" spans="1:8">
      <c r="A164" s="169" t="s">
        <v>144</v>
      </c>
      <c r="B164" s="169"/>
      <c r="C164" s="169"/>
      <c r="D164" s="169"/>
      <c r="E164" s="169"/>
      <c r="F164" s="169"/>
      <c r="G164" s="169"/>
      <c r="H164" s="68"/>
    </row>
    <row r="165" spans="1:8">
      <c r="A165" s="170" t="s">
        <v>230</v>
      </c>
      <c r="B165" s="170"/>
      <c r="C165" s="170"/>
      <c r="D165" s="170"/>
      <c r="E165" s="170"/>
      <c r="F165" s="170"/>
      <c r="G165" s="170"/>
      <c r="H165" s="170"/>
    </row>
    <row r="166" spans="1:8">
      <c r="A166" s="86">
        <v>1</v>
      </c>
      <c r="B166" s="86">
        <v>24211140</v>
      </c>
      <c r="C166" s="87" t="s">
        <v>231</v>
      </c>
      <c r="D166" s="72" t="s">
        <v>21</v>
      </c>
      <c r="E166" s="86" t="s">
        <v>111</v>
      </c>
      <c r="F166" s="86"/>
      <c r="G166" s="70"/>
      <c r="H166" s="74"/>
    </row>
    <row r="167" spans="1:8">
      <c r="A167" s="86">
        <v>2</v>
      </c>
      <c r="B167" s="75" t="s">
        <v>232</v>
      </c>
      <c r="C167" s="71" t="s">
        <v>233</v>
      </c>
      <c r="D167" s="72" t="s">
        <v>21</v>
      </c>
      <c r="E167" s="86" t="s">
        <v>62</v>
      </c>
      <c r="F167" s="86"/>
      <c r="G167" s="70"/>
      <c r="H167" s="74"/>
    </row>
    <row r="168" spans="1:8">
      <c r="A168" s="86">
        <v>3</v>
      </c>
      <c r="B168" s="75" t="s">
        <v>234</v>
      </c>
      <c r="C168" s="88" t="s">
        <v>235</v>
      </c>
      <c r="D168" s="72" t="s">
        <v>21</v>
      </c>
      <c r="E168" s="86" t="s">
        <v>62</v>
      </c>
      <c r="F168" s="86"/>
      <c r="G168" s="70"/>
      <c r="H168" s="74"/>
    </row>
    <row r="169" spans="1:8">
      <c r="A169" s="86">
        <v>4</v>
      </c>
      <c r="B169" s="75" t="s">
        <v>236</v>
      </c>
      <c r="C169" s="77" t="s">
        <v>237</v>
      </c>
      <c r="D169" s="72" t="s">
        <v>21</v>
      </c>
      <c r="E169" s="86" t="s">
        <v>62</v>
      </c>
      <c r="F169" s="86"/>
      <c r="G169" s="70"/>
      <c r="H169" s="74"/>
    </row>
    <row r="170" spans="1:8">
      <c r="A170" s="86">
        <v>5</v>
      </c>
      <c r="B170" s="75" t="s">
        <v>238</v>
      </c>
      <c r="C170" s="77" t="s">
        <v>239</v>
      </c>
      <c r="D170" s="72" t="s">
        <v>21</v>
      </c>
      <c r="E170" s="86" t="s">
        <v>62</v>
      </c>
      <c r="F170" s="86"/>
      <c r="G170" s="70"/>
      <c r="H170" s="74"/>
    </row>
    <row r="171" spans="1:8">
      <c r="A171" s="86">
        <v>6</v>
      </c>
      <c r="B171" s="75" t="s">
        <v>240</v>
      </c>
      <c r="C171" s="77" t="s">
        <v>241</v>
      </c>
      <c r="D171" s="72" t="s">
        <v>21</v>
      </c>
      <c r="E171" s="86" t="s">
        <v>62</v>
      </c>
      <c r="F171" s="86"/>
      <c r="G171" s="70"/>
      <c r="H171" s="74"/>
    </row>
    <row r="172" spans="1:8">
      <c r="A172" s="86">
        <v>7</v>
      </c>
      <c r="B172" s="75" t="s">
        <v>242</v>
      </c>
      <c r="C172" s="77" t="s">
        <v>243</v>
      </c>
      <c r="D172" s="72" t="s">
        <v>21</v>
      </c>
      <c r="E172" s="86" t="s">
        <v>62</v>
      </c>
      <c r="F172" s="86"/>
      <c r="G172" s="70"/>
      <c r="H172" s="74"/>
    </row>
    <row r="173" spans="1:8">
      <c r="A173" s="86">
        <v>8</v>
      </c>
      <c r="B173" s="75" t="s">
        <v>244</v>
      </c>
      <c r="C173" s="77" t="s">
        <v>245</v>
      </c>
      <c r="D173" s="72" t="s">
        <v>21</v>
      </c>
      <c r="E173" s="86" t="s">
        <v>62</v>
      </c>
      <c r="F173" s="86"/>
      <c r="G173" s="70"/>
      <c r="H173" s="74"/>
    </row>
    <row r="174" spans="1:8">
      <c r="A174" s="86">
        <v>9</v>
      </c>
      <c r="B174" s="75" t="s">
        <v>246</v>
      </c>
      <c r="C174" s="77" t="s">
        <v>247</v>
      </c>
      <c r="D174" s="72" t="s">
        <v>21</v>
      </c>
      <c r="E174" s="86" t="s">
        <v>62</v>
      </c>
      <c r="F174" s="86"/>
      <c r="G174" s="70"/>
      <c r="H174" s="74"/>
    </row>
    <row r="175" spans="1:8">
      <c r="A175" s="86">
        <v>10</v>
      </c>
      <c r="B175" s="75" t="s">
        <v>248</v>
      </c>
      <c r="C175" s="77" t="s">
        <v>249</v>
      </c>
      <c r="D175" s="72" t="s">
        <v>21</v>
      </c>
      <c r="E175" s="86" t="s">
        <v>62</v>
      </c>
      <c r="F175" s="86"/>
      <c r="G175" s="70"/>
      <c r="H175" s="74"/>
    </row>
    <row r="176" spans="1:8">
      <c r="A176" s="86">
        <v>11</v>
      </c>
      <c r="B176" s="75" t="s">
        <v>250</v>
      </c>
      <c r="C176" s="77" t="s">
        <v>251</v>
      </c>
      <c r="D176" s="72" t="s">
        <v>21</v>
      </c>
      <c r="E176" s="86" t="s">
        <v>111</v>
      </c>
      <c r="F176" s="86"/>
      <c r="G176" s="70"/>
      <c r="H176" s="74"/>
    </row>
    <row r="177" spans="1:8">
      <c r="A177" s="86">
        <v>12</v>
      </c>
      <c r="B177" s="75" t="s">
        <v>252</v>
      </c>
      <c r="C177" s="77" t="s">
        <v>253</v>
      </c>
      <c r="D177" s="72" t="s">
        <v>21</v>
      </c>
      <c r="E177" s="86" t="s">
        <v>62</v>
      </c>
      <c r="F177" s="86"/>
      <c r="G177" s="70"/>
      <c r="H177" s="74"/>
    </row>
    <row r="178" spans="1:8">
      <c r="A178" s="86">
        <v>13</v>
      </c>
      <c r="B178" s="75" t="s">
        <v>254</v>
      </c>
      <c r="C178" s="77" t="s">
        <v>255</v>
      </c>
      <c r="D178" s="72" t="s">
        <v>21</v>
      </c>
      <c r="E178" s="86" t="s">
        <v>62</v>
      </c>
      <c r="F178" s="86"/>
      <c r="G178" s="70"/>
      <c r="H178" s="74"/>
    </row>
    <row r="179" spans="1:8">
      <c r="A179" s="86">
        <v>14</v>
      </c>
      <c r="B179" s="75" t="s">
        <v>256</v>
      </c>
      <c r="C179" s="77" t="s">
        <v>257</v>
      </c>
      <c r="D179" s="72" t="s">
        <v>21</v>
      </c>
      <c r="E179" s="86" t="s">
        <v>62</v>
      </c>
      <c r="F179" s="86"/>
      <c r="G179" s="70"/>
      <c r="H179" s="74"/>
    </row>
    <row r="180" spans="1:8">
      <c r="A180" s="86">
        <v>15</v>
      </c>
      <c r="B180" s="75" t="s">
        <v>258</v>
      </c>
      <c r="C180" s="77" t="s">
        <v>259</v>
      </c>
      <c r="D180" s="72" t="s">
        <v>21</v>
      </c>
      <c r="E180" s="86" t="s">
        <v>62</v>
      </c>
      <c r="F180" s="86"/>
      <c r="G180" s="70"/>
      <c r="H180" s="74"/>
    </row>
    <row r="181" spans="1:8">
      <c r="A181" s="86">
        <v>16</v>
      </c>
      <c r="B181" s="75" t="s">
        <v>260</v>
      </c>
      <c r="C181" s="87" t="s">
        <v>261</v>
      </c>
      <c r="D181" s="72" t="s">
        <v>21</v>
      </c>
      <c r="E181" s="86" t="s">
        <v>262</v>
      </c>
      <c r="F181" s="86"/>
      <c r="G181" s="70"/>
      <c r="H181" s="74"/>
    </row>
    <row r="182" spans="1:8">
      <c r="A182" s="169" t="s">
        <v>144</v>
      </c>
      <c r="B182" s="169"/>
      <c r="C182" s="169"/>
      <c r="D182" s="169"/>
      <c r="E182" s="169"/>
      <c r="F182" s="169"/>
      <c r="G182" s="169"/>
      <c r="H182" s="68"/>
    </row>
    <row r="183" spans="1:8">
      <c r="A183" s="170" t="s">
        <v>263</v>
      </c>
      <c r="B183" s="170"/>
      <c r="C183" s="170"/>
      <c r="D183" s="170"/>
      <c r="E183" s="170"/>
      <c r="F183" s="170"/>
      <c r="G183" s="170"/>
      <c r="H183" s="170"/>
    </row>
    <row r="184" spans="1:8">
      <c r="A184" s="86">
        <v>1</v>
      </c>
      <c r="B184" s="89" t="s">
        <v>264</v>
      </c>
      <c r="C184" s="77" t="s">
        <v>265</v>
      </c>
      <c r="D184" s="72" t="s">
        <v>21</v>
      </c>
      <c r="E184" s="72" t="s">
        <v>62</v>
      </c>
      <c r="F184" s="72"/>
      <c r="G184" s="73"/>
      <c r="H184" s="74"/>
    </row>
    <row r="185" spans="1:8">
      <c r="A185" s="86">
        <v>2</v>
      </c>
      <c r="B185" s="72">
        <v>42211180</v>
      </c>
      <c r="C185" s="77" t="s">
        <v>266</v>
      </c>
      <c r="D185" s="72" t="s">
        <v>21</v>
      </c>
      <c r="E185" s="72" t="s">
        <v>62</v>
      </c>
      <c r="F185" s="72"/>
      <c r="G185" s="73"/>
      <c r="H185" s="74"/>
    </row>
    <row r="186" spans="1:8">
      <c r="A186" s="86">
        <v>3</v>
      </c>
      <c r="B186" s="89" t="s">
        <v>267</v>
      </c>
      <c r="C186" s="77" t="s">
        <v>268</v>
      </c>
      <c r="D186" s="72" t="s">
        <v>21</v>
      </c>
      <c r="E186" s="72" t="s">
        <v>62</v>
      </c>
      <c r="F186" s="72"/>
      <c r="G186" s="73"/>
      <c r="H186" s="74"/>
    </row>
    <row r="187" spans="1:8">
      <c r="A187" s="86">
        <v>4</v>
      </c>
      <c r="B187" s="75" t="s">
        <v>269</v>
      </c>
      <c r="C187" s="77" t="s">
        <v>270</v>
      </c>
      <c r="D187" s="72" t="s">
        <v>21</v>
      </c>
      <c r="E187" s="72" t="s">
        <v>62</v>
      </c>
      <c r="F187" s="72"/>
      <c r="G187" s="73"/>
      <c r="H187" s="74"/>
    </row>
    <row r="188" spans="1:8">
      <c r="A188" s="86">
        <v>5</v>
      </c>
      <c r="B188" s="89" t="s">
        <v>271</v>
      </c>
      <c r="C188" s="77" t="s">
        <v>272</v>
      </c>
      <c r="D188" s="72" t="s">
        <v>21</v>
      </c>
      <c r="E188" s="72" t="s">
        <v>62</v>
      </c>
      <c r="F188" s="72"/>
      <c r="G188" s="73"/>
      <c r="H188" s="74"/>
    </row>
    <row r="189" spans="1:8">
      <c r="A189" s="86">
        <v>6</v>
      </c>
      <c r="B189" s="72">
        <v>39221260</v>
      </c>
      <c r="C189" s="77" t="s">
        <v>273</v>
      </c>
      <c r="D189" s="72" t="s">
        <v>21</v>
      </c>
      <c r="E189" s="72" t="s">
        <v>62</v>
      </c>
      <c r="F189" s="72"/>
      <c r="G189" s="73"/>
      <c r="H189" s="74"/>
    </row>
    <row r="190" spans="1:8">
      <c r="A190" s="86">
        <v>7</v>
      </c>
      <c r="B190" s="72">
        <v>39513110</v>
      </c>
      <c r="C190" s="77" t="s">
        <v>274</v>
      </c>
      <c r="D190" s="72" t="s">
        <v>21</v>
      </c>
      <c r="E190" s="72" t="s">
        <v>262</v>
      </c>
      <c r="F190" s="72"/>
      <c r="G190" s="73"/>
      <c r="H190" s="74"/>
    </row>
    <row r="191" spans="1:8">
      <c r="A191" s="86">
        <v>8</v>
      </c>
      <c r="B191" s="72" t="s">
        <v>275</v>
      </c>
      <c r="C191" s="77" t="s">
        <v>276</v>
      </c>
      <c r="D191" s="72" t="s">
        <v>21</v>
      </c>
      <c r="E191" s="72" t="s">
        <v>62</v>
      </c>
      <c r="F191" s="72"/>
      <c r="G191" s="73"/>
      <c r="H191" s="74"/>
    </row>
    <row r="192" spans="1:8">
      <c r="A192" s="86">
        <v>9</v>
      </c>
      <c r="B192" s="72" t="s">
        <v>277</v>
      </c>
      <c r="C192" s="77" t="s">
        <v>278</v>
      </c>
      <c r="D192" s="72" t="s">
        <v>21</v>
      </c>
      <c r="E192" s="72" t="s">
        <v>62</v>
      </c>
      <c r="F192" s="72"/>
      <c r="G192" s="73"/>
      <c r="H192" s="74"/>
    </row>
    <row r="193" spans="1:8">
      <c r="A193" s="90"/>
      <c r="B193" s="91"/>
      <c r="C193" s="92"/>
      <c r="D193" s="93"/>
      <c r="E193" s="93"/>
      <c r="F193" s="93"/>
      <c r="G193" s="94"/>
      <c r="H193" s="95"/>
    </row>
    <row r="194" spans="1:8">
      <c r="A194" s="163" t="s">
        <v>67</v>
      </c>
      <c r="B194" s="163"/>
      <c r="C194" s="163"/>
      <c r="D194" s="163"/>
      <c r="E194" s="163"/>
      <c r="F194" s="163"/>
      <c r="G194" s="163"/>
      <c r="H194" s="96"/>
    </row>
    <row r="195" spans="1:8">
      <c r="A195" s="162" t="s">
        <v>279</v>
      </c>
      <c r="B195" s="162"/>
      <c r="C195" s="162"/>
      <c r="D195" s="162"/>
      <c r="E195" s="162"/>
      <c r="F195" s="162"/>
      <c r="G195" s="162"/>
      <c r="H195" s="162"/>
    </row>
    <row r="196" spans="1:8">
      <c r="A196" s="90">
        <v>1</v>
      </c>
      <c r="B196" s="97" t="s">
        <v>280</v>
      </c>
      <c r="C196" s="92" t="s">
        <v>281</v>
      </c>
      <c r="D196" s="98" t="s">
        <v>21</v>
      </c>
      <c r="E196" s="93" t="s">
        <v>62</v>
      </c>
      <c r="F196" s="93"/>
      <c r="G196" s="94"/>
      <c r="H196" s="95"/>
    </row>
    <row r="197" spans="1:8">
      <c r="A197" s="90">
        <v>2</v>
      </c>
      <c r="B197" s="91">
        <v>39713432</v>
      </c>
      <c r="C197" s="92" t="s">
        <v>282</v>
      </c>
      <c r="D197" s="98" t="s">
        <v>21</v>
      </c>
      <c r="E197" s="93" t="s">
        <v>62</v>
      </c>
      <c r="F197" s="93"/>
      <c r="G197" s="94"/>
      <c r="H197" s="95"/>
    </row>
    <row r="198" spans="1:8">
      <c r="A198" s="90"/>
      <c r="B198" s="97" t="s">
        <v>283</v>
      </c>
      <c r="C198" s="92" t="s">
        <v>284</v>
      </c>
      <c r="D198" s="98" t="s">
        <v>21</v>
      </c>
      <c r="E198" s="93" t="s">
        <v>285</v>
      </c>
      <c r="F198" s="93"/>
      <c r="G198" s="94"/>
      <c r="H198" s="95"/>
    </row>
    <row r="199" spans="1:8">
      <c r="A199" s="90">
        <v>3</v>
      </c>
      <c r="B199" s="91">
        <v>39721500</v>
      </c>
      <c r="C199" s="92" t="s">
        <v>286</v>
      </c>
      <c r="D199" s="98" t="s">
        <v>21</v>
      </c>
      <c r="E199" s="93" t="s">
        <v>62</v>
      </c>
      <c r="F199" s="93"/>
      <c r="G199" s="94"/>
      <c r="H199" s="95"/>
    </row>
    <row r="200" spans="1:8">
      <c r="A200" s="163" t="s">
        <v>67</v>
      </c>
      <c r="B200" s="163"/>
      <c r="C200" s="163"/>
      <c r="D200" s="163"/>
      <c r="E200" s="163"/>
      <c r="F200" s="163"/>
      <c r="G200" s="163"/>
      <c r="H200" s="96"/>
    </row>
    <row r="201" spans="1:8">
      <c r="A201" s="162" t="s">
        <v>287</v>
      </c>
      <c r="B201" s="162"/>
      <c r="C201" s="162"/>
      <c r="D201" s="162"/>
      <c r="E201" s="162"/>
      <c r="F201" s="162"/>
      <c r="G201" s="162"/>
      <c r="H201" s="162"/>
    </row>
    <row r="202" spans="1:8" ht="15.75">
      <c r="A202" s="90">
        <v>1</v>
      </c>
      <c r="B202" s="90">
        <v>33631260</v>
      </c>
      <c r="C202" s="99" t="s">
        <v>288</v>
      </c>
      <c r="D202" s="98" t="s">
        <v>21</v>
      </c>
      <c r="E202" s="90" t="s">
        <v>289</v>
      </c>
      <c r="F202" s="90"/>
      <c r="G202" s="100"/>
      <c r="H202" s="101"/>
    </row>
    <row r="203" spans="1:8" ht="15.75">
      <c r="A203" s="90">
        <v>2</v>
      </c>
      <c r="B203" s="102" t="s">
        <v>290</v>
      </c>
      <c r="C203" s="99" t="s">
        <v>291</v>
      </c>
      <c r="D203" s="98" t="s">
        <v>21</v>
      </c>
      <c r="E203" s="90" t="s">
        <v>62</v>
      </c>
      <c r="F203" s="90"/>
      <c r="G203" s="100"/>
      <c r="H203" s="101"/>
    </row>
    <row r="204" spans="1:8" ht="15.75">
      <c r="A204" s="90">
        <v>3</v>
      </c>
      <c r="B204" s="90">
        <v>33141129</v>
      </c>
      <c r="C204" s="99" t="s">
        <v>292</v>
      </c>
      <c r="D204" s="98" t="s">
        <v>21</v>
      </c>
      <c r="E204" s="90" t="s">
        <v>62</v>
      </c>
      <c r="F204" s="90"/>
      <c r="G204" s="100"/>
      <c r="H204" s="101"/>
    </row>
    <row r="205" spans="1:8">
      <c r="A205" s="90">
        <v>4</v>
      </c>
      <c r="B205" s="90" t="s">
        <v>293</v>
      </c>
      <c r="C205" s="99" t="s">
        <v>294</v>
      </c>
      <c r="D205" s="98" t="s">
        <v>21</v>
      </c>
      <c r="E205" s="93" t="s">
        <v>104</v>
      </c>
      <c r="F205" s="93"/>
      <c r="G205" s="94"/>
      <c r="H205" s="95"/>
    </row>
    <row r="206" spans="1:8">
      <c r="A206" s="90">
        <v>5</v>
      </c>
      <c r="B206" s="90" t="s">
        <v>293</v>
      </c>
      <c r="C206" s="99" t="s">
        <v>295</v>
      </c>
      <c r="D206" s="98" t="s">
        <v>21</v>
      </c>
      <c r="E206" s="93" t="s">
        <v>262</v>
      </c>
      <c r="F206" s="93"/>
      <c r="G206" s="94"/>
      <c r="H206" s="95"/>
    </row>
    <row r="207" spans="1:8">
      <c r="A207" s="164" t="s">
        <v>144</v>
      </c>
      <c r="B207" s="164"/>
      <c r="C207" s="164"/>
      <c r="D207" s="164"/>
      <c r="E207" s="164"/>
      <c r="F207" s="164"/>
      <c r="G207" s="164"/>
      <c r="H207" s="96"/>
    </row>
    <row r="208" spans="1:8" ht="18">
      <c r="A208" s="103"/>
      <c r="B208" s="103"/>
      <c r="C208" s="104" t="s">
        <v>67</v>
      </c>
      <c r="D208" s="103"/>
      <c r="E208" s="103"/>
      <c r="F208" s="103"/>
      <c r="G208" s="103"/>
      <c r="H208" s="105">
        <f>H47+H48+H49+H50+H51+H52+H53+H54+H55+H56+H57+H58+H60+H61+H63+H64+H65+H66</f>
        <v>3005582.25</v>
      </c>
    </row>
    <row r="209" spans="1:8">
      <c r="A209" s="165" t="s">
        <v>296</v>
      </c>
      <c r="B209" s="166"/>
      <c r="C209" s="166"/>
      <c r="D209" s="166"/>
      <c r="E209" s="166"/>
      <c r="F209" s="166"/>
      <c r="G209" s="166"/>
      <c r="H209" s="167"/>
    </row>
    <row r="210" spans="1:8" ht="31.5">
      <c r="A210" s="106">
        <v>1</v>
      </c>
      <c r="B210" s="31" t="s">
        <v>297</v>
      </c>
      <c r="C210" s="32" t="s">
        <v>70</v>
      </c>
      <c r="D210" s="14" t="s">
        <v>71</v>
      </c>
      <c r="E210" s="33" t="s">
        <v>31</v>
      </c>
      <c r="F210" s="106">
        <v>219</v>
      </c>
      <c r="G210" s="107">
        <v>637.87</v>
      </c>
      <c r="H210" s="35">
        <f>F210*G210</f>
        <v>139693.53</v>
      </c>
    </row>
    <row r="211" spans="1:8" ht="31.5">
      <c r="A211" s="108">
        <v>3</v>
      </c>
      <c r="B211" s="109" t="s">
        <v>298</v>
      </c>
      <c r="C211" s="110" t="s">
        <v>299</v>
      </c>
      <c r="D211" s="14" t="s">
        <v>71</v>
      </c>
      <c r="E211" s="33" t="s">
        <v>31</v>
      </c>
      <c r="F211" s="106">
        <v>1000</v>
      </c>
      <c r="G211" s="106">
        <f>[4]ynd!$J$6</f>
        <v>79.897000000000006</v>
      </c>
      <c r="H211" s="35">
        <f>F211*G211</f>
        <v>79897</v>
      </c>
    </row>
    <row r="212" spans="1:8" ht="15.75">
      <c r="A212" s="108">
        <v>5</v>
      </c>
      <c r="B212" s="109" t="s">
        <v>300</v>
      </c>
      <c r="C212" s="110" t="s">
        <v>301</v>
      </c>
      <c r="D212" s="14" t="s">
        <v>71</v>
      </c>
      <c r="E212" s="33" t="s">
        <v>31</v>
      </c>
      <c r="F212" s="106">
        <v>163</v>
      </c>
      <c r="G212" s="106">
        <f>[4]ynd!$J$7</f>
        <v>15.55</v>
      </c>
      <c r="H212" s="35">
        <f t="shared" ref="H212:H220" si="2">F212*G212</f>
        <v>2534.65</v>
      </c>
    </row>
    <row r="213" spans="1:8" ht="15.75">
      <c r="A213" s="108">
        <v>6</v>
      </c>
      <c r="B213" s="109" t="s">
        <v>302</v>
      </c>
      <c r="C213" s="110" t="s">
        <v>303</v>
      </c>
      <c r="D213" s="14" t="s">
        <v>71</v>
      </c>
      <c r="E213" s="33" t="s">
        <v>31</v>
      </c>
      <c r="F213" s="106">
        <v>460</v>
      </c>
      <c r="G213" s="106">
        <f>[4]ynd!$J$8</f>
        <v>141.05000000000001</v>
      </c>
      <c r="H213" s="35">
        <f t="shared" si="2"/>
        <v>64883.000000000007</v>
      </c>
    </row>
    <row r="214" spans="1:8" ht="15.75">
      <c r="A214" s="108">
        <v>8</v>
      </c>
      <c r="B214" s="109" t="s">
        <v>304</v>
      </c>
      <c r="C214" s="110" t="s">
        <v>45</v>
      </c>
      <c r="D214" s="14" t="s">
        <v>71</v>
      </c>
      <c r="E214" s="33" t="s">
        <v>31</v>
      </c>
      <c r="F214" s="106">
        <v>560</v>
      </c>
      <c r="G214" s="106">
        <f>[4]ynd!$J$9</f>
        <v>50.510000000000005</v>
      </c>
      <c r="H214" s="35">
        <f t="shared" si="2"/>
        <v>28285.600000000002</v>
      </c>
    </row>
    <row r="215" spans="1:8" ht="15.75">
      <c r="A215" s="108">
        <v>10</v>
      </c>
      <c r="B215" s="109" t="s">
        <v>305</v>
      </c>
      <c r="C215" s="110" t="s">
        <v>49</v>
      </c>
      <c r="D215" s="14" t="s">
        <v>71</v>
      </c>
      <c r="E215" s="33" t="s">
        <v>31</v>
      </c>
      <c r="F215" s="106">
        <v>500</v>
      </c>
      <c r="G215" s="106">
        <f>[4]ynd!$J$10</f>
        <v>57.35</v>
      </c>
      <c r="H215" s="35">
        <f t="shared" si="2"/>
        <v>28675</v>
      </c>
    </row>
    <row r="216" spans="1:8" ht="15.75">
      <c r="A216" s="108">
        <v>12</v>
      </c>
      <c r="B216" s="109" t="s">
        <v>306</v>
      </c>
      <c r="C216" s="110" t="s">
        <v>53</v>
      </c>
      <c r="D216" s="14" t="s">
        <v>71</v>
      </c>
      <c r="E216" s="33" t="s">
        <v>31</v>
      </c>
      <c r="F216" s="106">
        <v>920</v>
      </c>
      <c r="G216" s="106">
        <f>[4]ynd!$J$11</f>
        <v>8.0399999999999974</v>
      </c>
      <c r="H216" s="35">
        <f t="shared" si="2"/>
        <v>7396.7999999999975</v>
      </c>
    </row>
    <row r="217" spans="1:8" ht="15.75">
      <c r="A217" s="108">
        <v>13</v>
      </c>
      <c r="B217" s="109" t="s">
        <v>307</v>
      </c>
      <c r="C217" s="110" t="s">
        <v>55</v>
      </c>
      <c r="D217" s="14" t="s">
        <v>71</v>
      </c>
      <c r="E217" s="33" t="s">
        <v>31</v>
      </c>
      <c r="F217" s="106">
        <v>800</v>
      </c>
      <c r="G217" s="106">
        <f>[4]ynd!$J$12</f>
        <v>56.17</v>
      </c>
      <c r="H217" s="35">
        <f t="shared" si="2"/>
        <v>44936</v>
      </c>
    </row>
    <row r="218" spans="1:8" ht="15.75">
      <c r="A218" s="108">
        <v>14</v>
      </c>
      <c r="B218" s="109" t="s">
        <v>308</v>
      </c>
      <c r="C218" s="110" t="s">
        <v>57</v>
      </c>
      <c r="D218" s="14" t="s">
        <v>71</v>
      </c>
      <c r="E218" s="33" t="s">
        <v>31</v>
      </c>
      <c r="F218" s="106">
        <v>550</v>
      </c>
      <c r="G218" s="106">
        <f>[4]ynd!$J$13</f>
        <v>136.43</v>
      </c>
      <c r="H218" s="35">
        <f t="shared" si="2"/>
        <v>75036.5</v>
      </c>
    </row>
    <row r="219" spans="1:8" ht="15.75">
      <c r="A219" s="108">
        <v>16</v>
      </c>
      <c r="B219" s="109" t="s">
        <v>309</v>
      </c>
      <c r="C219" s="110" t="s">
        <v>61</v>
      </c>
      <c r="D219" s="14" t="s">
        <v>71</v>
      </c>
      <c r="E219" s="33" t="s">
        <v>62</v>
      </c>
      <c r="F219" s="106">
        <v>70</v>
      </c>
      <c r="G219" s="106">
        <f>[4]ynd!$J$14</f>
        <v>2268</v>
      </c>
      <c r="H219" s="35">
        <f t="shared" si="2"/>
        <v>158760</v>
      </c>
    </row>
    <row r="220" spans="1:8" ht="15.75">
      <c r="A220" s="108">
        <v>17</v>
      </c>
      <c r="B220" s="109" t="s">
        <v>310</v>
      </c>
      <c r="C220" s="110" t="s">
        <v>64</v>
      </c>
      <c r="D220" s="14" t="s">
        <v>71</v>
      </c>
      <c r="E220" s="33" t="s">
        <v>31</v>
      </c>
      <c r="F220" s="106">
        <v>655</v>
      </c>
      <c r="G220" s="106">
        <f>[4]ynd!$J$15</f>
        <v>78.7</v>
      </c>
      <c r="H220" s="35">
        <f t="shared" si="2"/>
        <v>51548.5</v>
      </c>
    </row>
    <row r="221" spans="1:8" ht="15.75">
      <c r="A221" s="103"/>
      <c r="B221" s="106"/>
      <c r="C221" s="106"/>
      <c r="D221" s="106"/>
      <c r="E221" s="106"/>
      <c r="F221" s="106"/>
      <c r="G221" s="106"/>
      <c r="H221" s="49">
        <f>SUM(H210:H220)</f>
        <v>681646.58</v>
      </c>
    </row>
    <row r="222" spans="1:8" ht="15.75">
      <c r="A222" s="154" t="s">
        <v>311</v>
      </c>
      <c r="B222" s="155"/>
      <c r="C222" s="155"/>
      <c r="D222" s="155"/>
      <c r="E222" s="155"/>
      <c r="F222" s="155"/>
      <c r="G222" s="156"/>
      <c r="H222" s="15"/>
    </row>
    <row r="223" spans="1:8" ht="15.75">
      <c r="A223" s="111">
        <v>1</v>
      </c>
      <c r="B223" s="112">
        <v>30239110</v>
      </c>
      <c r="C223" s="113" t="s">
        <v>312</v>
      </c>
      <c r="D223" s="114" t="s">
        <v>313</v>
      </c>
      <c r="E223" s="115" t="s">
        <v>314</v>
      </c>
      <c r="F223" s="116">
        <v>335000</v>
      </c>
      <c r="G223" s="115">
        <v>1</v>
      </c>
      <c r="H223" s="117">
        <f>F223</f>
        <v>335000</v>
      </c>
    </row>
    <row r="224" spans="1:8" ht="15.75">
      <c r="A224" s="111">
        <v>2</v>
      </c>
      <c r="B224" s="112" t="s">
        <v>315</v>
      </c>
      <c r="C224" s="113" t="s">
        <v>312</v>
      </c>
      <c r="D224" s="114" t="s">
        <v>313</v>
      </c>
      <c r="E224" s="115" t="s">
        <v>314</v>
      </c>
      <c r="F224" s="116">
        <v>225000</v>
      </c>
      <c r="G224" s="115">
        <v>1</v>
      </c>
      <c r="H224" s="117">
        <f>F224</f>
        <v>225000</v>
      </c>
    </row>
    <row r="225" spans="1:8" ht="15.75">
      <c r="A225" s="111"/>
      <c r="B225" s="12"/>
      <c r="C225" s="118"/>
      <c r="D225" s="114"/>
      <c r="E225" s="115"/>
      <c r="F225" s="116"/>
      <c r="G225" s="115"/>
      <c r="H225" s="19">
        <f>SUM(H223:H224)</f>
        <v>560000</v>
      </c>
    </row>
    <row r="226" spans="1:8" ht="18.75" thickBot="1">
      <c r="A226" s="119"/>
      <c r="B226" s="120"/>
      <c r="C226" s="152" t="s">
        <v>316</v>
      </c>
      <c r="D226" s="153"/>
      <c r="E226" s="153"/>
      <c r="F226" s="153"/>
      <c r="G226" s="153"/>
      <c r="H226" s="153"/>
    </row>
    <row r="227" spans="1:8" ht="63">
      <c r="A227" s="121" t="s">
        <v>11</v>
      </c>
      <c r="B227" s="122" t="s">
        <v>12</v>
      </c>
      <c r="C227" s="122" t="s">
        <v>13</v>
      </c>
      <c r="D227" s="123" t="s">
        <v>14</v>
      </c>
      <c r="E227" s="122" t="s">
        <v>15</v>
      </c>
      <c r="F227" s="122" t="s">
        <v>16</v>
      </c>
      <c r="G227" s="124" t="s">
        <v>17</v>
      </c>
      <c r="H227" s="12" t="s">
        <v>18</v>
      </c>
    </row>
    <row r="228" spans="1:8" ht="15.75">
      <c r="A228" s="119">
        <v>1</v>
      </c>
      <c r="B228" s="125" t="s">
        <v>317</v>
      </c>
      <c r="C228" s="118" t="s">
        <v>318</v>
      </c>
      <c r="D228" s="11" t="s">
        <v>21</v>
      </c>
      <c r="E228" s="119" t="s">
        <v>314</v>
      </c>
      <c r="F228" s="115">
        <v>3500</v>
      </c>
      <c r="G228" s="115">
        <v>57</v>
      </c>
      <c r="H228" s="117">
        <f>F228*G228</f>
        <v>199500</v>
      </c>
    </row>
    <row r="229" spans="1:8" ht="15.75">
      <c r="A229" s="119">
        <v>2</v>
      </c>
      <c r="B229" s="125" t="s">
        <v>319</v>
      </c>
      <c r="C229" s="118" t="s">
        <v>320</v>
      </c>
      <c r="D229" s="11" t="s">
        <v>21</v>
      </c>
      <c r="E229" s="119" t="s">
        <v>314</v>
      </c>
      <c r="F229" s="115">
        <v>300</v>
      </c>
      <c r="G229" s="115">
        <v>20</v>
      </c>
      <c r="H229" s="117">
        <f t="shared" ref="H229:H249" si="3">F229*G229</f>
        <v>6000</v>
      </c>
    </row>
    <row r="230" spans="1:8" ht="31.5">
      <c r="A230" s="119">
        <v>3</v>
      </c>
      <c r="B230" s="125" t="s">
        <v>321</v>
      </c>
      <c r="C230" s="118" t="s">
        <v>322</v>
      </c>
      <c r="D230" s="11" t="s">
        <v>21</v>
      </c>
      <c r="E230" s="119" t="s">
        <v>314</v>
      </c>
      <c r="F230" s="115">
        <v>120</v>
      </c>
      <c r="G230" s="115">
        <v>150</v>
      </c>
      <c r="H230" s="117">
        <f t="shared" si="3"/>
        <v>18000</v>
      </c>
    </row>
    <row r="231" spans="1:8" ht="15.75">
      <c r="A231" s="119">
        <v>4</v>
      </c>
      <c r="B231" s="125" t="s">
        <v>323</v>
      </c>
      <c r="C231" s="118" t="s">
        <v>324</v>
      </c>
      <c r="D231" s="11" t="s">
        <v>21</v>
      </c>
      <c r="E231" s="119" t="s">
        <v>314</v>
      </c>
      <c r="F231" s="115">
        <v>1200</v>
      </c>
      <c r="G231" s="115">
        <v>40</v>
      </c>
      <c r="H231" s="117">
        <f>G231*F231</f>
        <v>48000</v>
      </c>
    </row>
    <row r="232" spans="1:8" ht="15.75">
      <c r="A232" s="119">
        <v>5</v>
      </c>
      <c r="B232" s="125" t="s">
        <v>325</v>
      </c>
      <c r="C232" s="118" t="s">
        <v>326</v>
      </c>
      <c r="D232" s="11" t="s">
        <v>21</v>
      </c>
      <c r="E232" s="119" t="s">
        <v>314</v>
      </c>
      <c r="F232" s="115">
        <v>4800</v>
      </c>
      <c r="G232" s="115">
        <v>10</v>
      </c>
      <c r="H232" s="117">
        <f>G232*F232</f>
        <v>48000</v>
      </c>
    </row>
    <row r="233" spans="1:8" ht="15.75">
      <c r="A233" s="119">
        <v>6</v>
      </c>
      <c r="B233" s="125" t="s">
        <v>327</v>
      </c>
      <c r="C233" s="118" t="s">
        <v>328</v>
      </c>
      <c r="D233" s="11" t="s">
        <v>21</v>
      </c>
      <c r="E233" s="119" t="s">
        <v>314</v>
      </c>
      <c r="F233" s="115">
        <v>700</v>
      </c>
      <c r="G233" s="115">
        <v>16</v>
      </c>
      <c r="H233" s="117">
        <f t="shared" si="3"/>
        <v>11200</v>
      </c>
    </row>
    <row r="234" spans="1:8" ht="15.75">
      <c r="A234" s="119">
        <v>7</v>
      </c>
      <c r="B234" s="125" t="s">
        <v>329</v>
      </c>
      <c r="C234" s="118" t="s">
        <v>330</v>
      </c>
      <c r="D234" s="11" t="s">
        <v>21</v>
      </c>
      <c r="E234" s="119" t="s">
        <v>314</v>
      </c>
      <c r="F234" s="115">
        <v>450</v>
      </c>
      <c r="G234" s="115">
        <v>20</v>
      </c>
      <c r="H234" s="117">
        <f t="shared" si="3"/>
        <v>9000</v>
      </c>
    </row>
    <row r="235" spans="1:8" ht="15.75">
      <c r="A235" s="119">
        <v>8</v>
      </c>
      <c r="B235" s="12">
        <v>39514100</v>
      </c>
      <c r="C235" s="126" t="s">
        <v>331</v>
      </c>
      <c r="D235" s="11" t="s">
        <v>21</v>
      </c>
      <c r="E235" s="119" t="s">
        <v>314</v>
      </c>
      <c r="F235" s="115">
        <v>8</v>
      </c>
      <c r="G235" s="115">
        <v>1250</v>
      </c>
      <c r="H235" s="117">
        <f>F235*G235</f>
        <v>10000</v>
      </c>
    </row>
    <row r="236" spans="1:8" ht="15.75">
      <c r="A236" s="119">
        <v>9</v>
      </c>
      <c r="B236" s="125" t="s">
        <v>332</v>
      </c>
      <c r="C236" s="118" t="s">
        <v>333</v>
      </c>
      <c r="D236" s="11" t="s">
        <v>21</v>
      </c>
      <c r="E236" s="119" t="s">
        <v>314</v>
      </c>
      <c r="F236" s="115">
        <v>2850</v>
      </c>
      <c r="G236" s="115">
        <v>12</v>
      </c>
      <c r="H236" s="117">
        <f t="shared" si="3"/>
        <v>34200</v>
      </c>
    </row>
    <row r="237" spans="1:8" ht="31.5">
      <c r="A237" s="119">
        <v>10</v>
      </c>
      <c r="B237" s="125" t="s">
        <v>334</v>
      </c>
      <c r="C237" s="118" t="s">
        <v>335</v>
      </c>
      <c r="D237" s="11" t="s">
        <v>21</v>
      </c>
      <c r="E237" s="119" t="s">
        <v>104</v>
      </c>
      <c r="F237" s="115">
        <v>600</v>
      </c>
      <c r="G237" s="115">
        <v>22</v>
      </c>
      <c r="H237" s="117">
        <f t="shared" si="3"/>
        <v>13200</v>
      </c>
    </row>
    <row r="238" spans="1:8" ht="47.25">
      <c r="A238" s="119">
        <v>11</v>
      </c>
      <c r="B238" s="125" t="s">
        <v>336</v>
      </c>
      <c r="C238" s="118" t="s">
        <v>337</v>
      </c>
      <c r="D238" s="11" t="s">
        <v>21</v>
      </c>
      <c r="E238" s="119" t="s">
        <v>314</v>
      </c>
      <c r="F238" s="115">
        <v>1200</v>
      </c>
      <c r="G238" s="115">
        <v>32</v>
      </c>
      <c r="H238" s="117">
        <f t="shared" si="3"/>
        <v>38400</v>
      </c>
    </row>
    <row r="239" spans="1:8" ht="47.25">
      <c r="A239" s="119">
        <v>12</v>
      </c>
      <c r="B239" s="125" t="s">
        <v>338</v>
      </c>
      <c r="C239" s="118" t="s">
        <v>337</v>
      </c>
      <c r="D239" s="11" t="s">
        <v>21</v>
      </c>
      <c r="E239" s="119" t="s">
        <v>314</v>
      </c>
      <c r="F239" s="115">
        <v>1100</v>
      </c>
      <c r="G239" s="115">
        <v>30</v>
      </c>
      <c r="H239" s="117">
        <f t="shared" si="3"/>
        <v>33000</v>
      </c>
    </row>
    <row r="240" spans="1:8" ht="15.75">
      <c r="A240" s="119">
        <v>13</v>
      </c>
      <c r="B240" s="125" t="s">
        <v>339</v>
      </c>
      <c r="C240" s="118" t="s">
        <v>340</v>
      </c>
      <c r="D240" s="11" t="s">
        <v>21</v>
      </c>
      <c r="E240" s="119" t="s">
        <v>314</v>
      </c>
      <c r="F240" s="115">
        <v>550</v>
      </c>
      <c r="G240" s="115">
        <v>30</v>
      </c>
      <c r="H240" s="117">
        <f t="shared" si="3"/>
        <v>16500</v>
      </c>
    </row>
    <row r="241" spans="1:8" ht="15.75">
      <c r="A241" s="119">
        <v>14</v>
      </c>
      <c r="B241" s="125" t="s">
        <v>341</v>
      </c>
      <c r="C241" s="118" t="s">
        <v>342</v>
      </c>
      <c r="D241" s="11" t="s">
        <v>21</v>
      </c>
      <c r="E241" s="119" t="s">
        <v>314</v>
      </c>
      <c r="F241" s="115">
        <v>800</v>
      </c>
      <c r="G241" s="115">
        <v>38</v>
      </c>
      <c r="H241" s="117">
        <f t="shared" si="3"/>
        <v>30400</v>
      </c>
    </row>
    <row r="242" spans="1:8" ht="15.75">
      <c r="A242" s="119">
        <v>15</v>
      </c>
      <c r="B242" s="125" t="s">
        <v>341</v>
      </c>
      <c r="C242" s="118" t="s">
        <v>343</v>
      </c>
      <c r="D242" s="11" t="s">
        <v>21</v>
      </c>
      <c r="E242" s="119" t="s">
        <v>314</v>
      </c>
      <c r="F242" s="115">
        <v>700</v>
      </c>
      <c r="G242" s="115">
        <v>50</v>
      </c>
      <c r="H242" s="117">
        <f t="shared" si="3"/>
        <v>35000</v>
      </c>
    </row>
    <row r="243" spans="1:8" ht="15.75">
      <c r="A243" s="119">
        <v>16</v>
      </c>
      <c r="B243" s="125" t="s">
        <v>344</v>
      </c>
      <c r="C243" s="118" t="s">
        <v>345</v>
      </c>
      <c r="D243" s="11" t="s">
        <v>21</v>
      </c>
      <c r="E243" s="119" t="s">
        <v>314</v>
      </c>
      <c r="F243" s="115">
        <v>700</v>
      </c>
      <c r="G243" s="115">
        <v>40</v>
      </c>
      <c r="H243" s="117">
        <f t="shared" si="3"/>
        <v>28000</v>
      </c>
    </row>
    <row r="244" spans="1:8" ht="15.75">
      <c r="A244" s="119">
        <v>17</v>
      </c>
      <c r="B244" s="125" t="s">
        <v>346</v>
      </c>
      <c r="C244" s="118" t="s">
        <v>347</v>
      </c>
      <c r="D244" s="11" t="s">
        <v>21</v>
      </c>
      <c r="E244" s="119" t="s">
        <v>314</v>
      </c>
      <c r="F244" s="115">
        <v>800</v>
      </c>
      <c r="G244" s="115">
        <v>24</v>
      </c>
      <c r="H244" s="117">
        <f t="shared" si="3"/>
        <v>19200</v>
      </c>
    </row>
    <row r="245" spans="1:8" ht="31.5">
      <c r="A245" s="119">
        <v>18</v>
      </c>
      <c r="B245" s="125" t="s">
        <v>134</v>
      </c>
      <c r="C245" s="118" t="s">
        <v>348</v>
      </c>
      <c r="D245" s="11" t="s">
        <v>21</v>
      </c>
      <c r="E245" s="119" t="s">
        <v>314</v>
      </c>
      <c r="F245" s="115">
        <v>1850</v>
      </c>
      <c r="G245" s="115">
        <v>50</v>
      </c>
      <c r="H245" s="117">
        <f t="shared" si="3"/>
        <v>92500</v>
      </c>
    </row>
    <row r="246" spans="1:8" ht="31.5">
      <c r="A246" s="119">
        <v>19</v>
      </c>
      <c r="B246" s="125" t="s">
        <v>349</v>
      </c>
      <c r="C246" s="118" t="s">
        <v>350</v>
      </c>
      <c r="D246" s="11" t="s">
        <v>21</v>
      </c>
      <c r="E246" s="119" t="s">
        <v>314</v>
      </c>
      <c r="F246" s="115">
        <v>700</v>
      </c>
      <c r="G246" s="115">
        <v>30</v>
      </c>
      <c r="H246" s="117">
        <f t="shared" si="3"/>
        <v>21000</v>
      </c>
    </row>
    <row r="247" spans="1:8" ht="15.75">
      <c r="A247" s="119">
        <v>20</v>
      </c>
      <c r="B247" s="125" t="s">
        <v>351</v>
      </c>
      <c r="C247" s="118" t="s">
        <v>352</v>
      </c>
      <c r="D247" s="11" t="s">
        <v>21</v>
      </c>
      <c r="E247" s="119" t="s">
        <v>314</v>
      </c>
      <c r="F247" s="115">
        <v>1350</v>
      </c>
      <c r="G247" s="115">
        <v>40</v>
      </c>
      <c r="H247" s="117">
        <f t="shared" si="3"/>
        <v>54000</v>
      </c>
    </row>
    <row r="248" spans="1:8" ht="31.5">
      <c r="A248" s="119">
        <v>21</v>
      </c>
      <c r="B248" s="125" t="s">
        <v>353</v>
      </c>
      <c r="C248" s="118" t="s">
        <v>354</v>
      </c>
      <c r="D248" s="11" t="s">
        <v>21</v>
      </c>
      <c r="E248" s="119" t="s">
        <v>314</v>
      </c>
      <c r="F248" s="115">
        <v>1200</v>
      </c>
      <c r="G248" s="115">
        <v>12</v>
      </c>
      <c r="H248" s="117">
        <f t="shared" si="3"/>
        <v>14400</v>
      </c>
    </row>
    <row r="249" spans="1:8" ht="15.75">
      <c r="A249" s="119">
        <v>22</v>
      </c>
      <c r="B249" s="125" t="s">
        <v>355</v>
      </c>
      <c r="C249" s="118" t="s">
        <v>356</v>
      </c>
      <c r="D249" s="11" t="s">
        <v>21</v>
      </c>
      <c r="E249" s="119" t="s">
        <v>314</v>
      </c>
      <c r="F249" s="115">
        <v>1000</v>
      </c>
      <c r="G249" s="115">
        <v>24</v>
      </c>
      <c r="H249" s="117">
        <f t="shared" si="3"/>
        <v>24000</v>
      </c>
    </row>
    <row r="250" spans="1:8" ht="15.75">
      <c r="A250" s="119">
        <v>23</v>
      </c>
      <c r="B250" s="125" t="s">
        <v>357</v>
      </c>
      <c r="C250" s="118" t="s">
        <v>358</v>
      </c>
      <c r="D250" s="11" t="s">
        <v>21</v>
      </c>
      <c r="E250" s="119" t="s">
        <v>314</v>
      </c>
      <c r="F250" s="115">
        <v>120</v>
      </c>
      <c r="G250" s="115">
        <v>30</v>
      </c>
      <c r="H250" s="117">
        <f>G250*F250</f>
        <v>3600</v>
      </c>
    </row>
    <row r="251" spans="1:8" ht="15.75">
      <c r="A251" s="119"/>
      <c r="B251" s="127"/>
      <c r="C251" s="17" t="s">
        <v>144</v>
      </c>
      <c r="D251" s="11"/>
      <c r="E251" s="119"/>
      <c r="F251" s="12"/>
      <c r="G251" s="15"/>
      <c r="H251" s="19">
        <f>SUM(H228:H250)</f>
        <v>807100</v>
      </c>
    </row>
    <row r="252" spans="1:8" ht="16.5" thickBot="1">
      <c r="A252" s="154" t="s">
        <v>359</v>
      </c>
      <c r="B252" s="155"/>
      <c r="C252" s="155"/>
      <c r="D252" s="155"/>
      <c r="E252" s="155"/>
      <c r="F252" s="155"/>
      <c r="G252" s="156"/>
      <c r="H252" s="15"/>
    </row>
    <row r="253" spans="1:8" ht="63">
      <c r="A253" s="121" t="s">
        <v>11</v>
      </c>
      <c r="B253" s="122" t="s">
        <v>12</v>
      </c>
      <c r="C253" s="122" t="s">
        <v>13</v>
      </c>
      <c r="D253" s="123" t="s">
        <v>14</v>
      </c>
      <c r="E253" s="122" t="s">
        <v>15</v>
      </c>
      <c r="F253" s="122" t="s">
        <v>16</v>
      </c>
      <c r="G253" s="124" t="s">
        <v>17</v>
      </c>
      <c r="H253" s="12" t="s">
        <v>18</v>
      </c>
    </row>
    <row r="254" spans="1:8" ht="15.75">
      <c r="A254" s="119">
        <v>1</v>
      </c>
      <c r="B254" s="12">
        <v>22451190</v>
      </c>
      <c r="C254" s="118" t="s">
        <v>360</v>
      </c>
      <c r="D254" s="11" t="s">
        <v>21</v>
      </c>
      <c r="E254" s="119" t="s">
        <v>62</v>
      </c>
      <c r="F254" s="115">
        <v>140</v>
      </c>
      <c r="G254" s="115">
        <v>250</v>
      </c>
      <c r="H254" s="128">
        <f>F254*G254</f>
        <v>35000</v>
      </c>
    </row>
    <row r="255" spans="1:8" ht="15.75">
      <c r="A255" s="119">
        <v>2</v>
      </c>
      <c r="B255" s="125" t="s">
        <v>361</v>
      </c>
      <c r="C255" s="129" t="s">
        <v>362</v>
      </c>
      <c r="D255" s="11" t="s">
        <v>21</v>
      </c>
      <c r="E255" s="119" t="s">
        <v>62</v>
      </c>
      <c r="F255" s="130">
        <v>40</v>
      </c>
      <c r="G255" s="115">
        <v>200</v>
      </c>
      <c r="H255" s="128">
        <f t="shared" ref="H255:H281" si="4">F255*G255</f>
        <v>8000</v>
      </c>
    </row>
    <row r="256" spans="1:8" ht="15.75">
      <c r="A256" s="119">
        <v>3</v>
      </c>
      <c r="B256" s="125" t="s">
        <v>363</v>
      </c>
      <c r="C256" s="129" t="s">
        <v>362</v>
      </c>
      <c r="D256" s="11" t="s">
        <v>21</v>
      </c>
      <c r="E256" s="119" t="s">
        <v>62</v>
      </c>
      <c r="F256" s="130">
        <v>100</v>
      </c>
      <c r="G256" s="115">
        <v>300</v>
      </c>
      <c r="H256" s="128">
        <f t="shared" si="4"/>
        <v>30000</v>
      </c>
    </row>
    <row r="257" spans="1:8" ht="15.75">
      <c r="A257" s="119">
        <v>4</v>
      </c>
      <c r="B257" s="125">
        <v>22811170</v>
      </c>
      <c r="C257" s="129" t="s">
        <v>364</v>
      </c>
      <c r="D257" s="11" t="s">
        <v>21</v>
      </c>
      <c r="E257" s="119" t="s">
        <v>62</v>
      </c>
      <c r="F257" s="130">
        <v>1250</v>
      </c>
      <c r="G257" s="115">
        <v>8</v>
      </c>
      <c r="H257" s="128">
        <f t="shared" si="4"/>
        <v>10000</v>
      </c>
    </row>
    <row r="258" spans="1:8" ht="15.75">
      <c r="A258" s="119">
        <v>5</v>
      </c>
      <c r="B258" s="125" t="s">
        <v>365</v>
      </c>
      <c r="C258" s="129" t="s">
        <v>366</v>
      </c>
      <c r="D258" s="11" t="s">
        <v>21</v>
      </c>
      <c r="E258" s="119" t="s">
        <v>62</v>
      </c>
      <c r="F258" s="115">
        <v>1150</v>
      </c>
      <c r="G258" s="115">
        <v>30</v>
      </c>
      <c r="H258" s="128">
        <f t="shared" si="4"/>
        <v>34500</v>
      </c>
    </row>
    <row r="259" spans="1:8" ht="15.75">
      <c r="A259" s="119">
        <v>6</v>
      </c>
      <c r="B259" s="125" t="s">
        <v>367</v>
      </c>
      <c r="C259" s="129" t="s">
        <v>366</v>
      </c>
      <c r="D259" s="11" t="s">
        <v>21</v>
      </c>
      <c r="E259" s="119" t="s">
        <v>62</v>
      </c>
      <c r="F259" s="115">
        <v>780</v>
      </c>
      <c r="G259" s="115">
        <v>20</v>
      </c>
      <c r="H259" s="128">
        <f t="shared" si="4"/>
        <v>15600</v>
      </c>
    </row>
    <row r="260" spans="1:8" ht="15.75">
      <c r="A260" s="119">
        <v>7</v>
      </c>
      <c r="B260" s="125" t="s">
        <v>368</v>
      </c>
      <c r="C260" s="129" t="s">
        <v>369</v>
      </c>
      <c r="D260" s="11" t="s">
        <v>21</v>
      </c>
      <c r="E260" s="119" t="s">
        <v>62</v>
      </c>
      <c r="F260" s="130">
        <v>440</v>
      </c>
      <c r="G260" s="115">
        <v>30</v>
      </c>
      <c r="H260" s="128">
        <f t="shared" si="4"/>
        <v>13200</v>
      </c>
    </row>
    <row r="261" spans="1:8" ht="15.75">
      <c r="A261" s="119">
        <v>8</v>
      </c>
      <c r="B261" s="12">
        <v>30192114</v>
      </c>
      <c r="C261" s="118" t="s">
        <v>370</v>
      </c>
      <c r="D261" s="11" t="s">
        <v>21</v>
      </c>
      <c r="E261" s="119" t="s">
        <v>62</v>
      </c>
      <c r="F261" s="115">
        <v>440</v>
      </c>
      <c r="G261" s="115">
        <v>10</v>
      </c>
      <c r="H261" s="128">
        <f t="shared" si="4"/>
        <v>4400</v>
      </c>
    </row>
    <row r="262" spans="1:8" ht="15.75">
      <c r="A262" s="119">
        <v>9</v>
      </c>
      <c r="B262" s="125" t="s">
        <v>371</v>
      </c>
      <c r="C262" s="129" t="s">
        <v>372</v>
      </c>
      <c r="D262" s="11" t="s">
        <v>21</v>
      </c>
      <c r="E262" s="119" t="s">
        <v>62</v>
      </c>
      <c r="F262" s="115">
        <v>100</v>
      </c>
      <c r="G262" s="115">
        <v>20</v>
      </c>
      <c r="H262" s="128">
        <f t="shared" si="4"/>
        <v>2000</v>
      </c>
    </row>
    <row r="263" spans="1:8" ht="15.75">
      <c r="A263" s="119">
        <v>10</v>
      </c>
      <c r="B263" s="125" t="s">
        <v>183</v>
      </c>
      <c r="C263" s="129" t="s">
        <v>373</v>
      </c>
      <c r="D263" s="11" t="s">
        <v>21</v>
      </c>
      <c r="E263" s="119" t="s">
        <v>62</v>
      </c>
      <c r="F263" s="115">
        <v>350</v>
      </c>
      <c r="G263" s="115">
        <v>30</v>
      </c>
      <c r="H263" s="128">
        <f t="shared" si="4"/>
        <v>10500</v>
      </c>
    </row>
    <row r="264" spans="1:8" ht="15.75">
      <c r="A264" s="119">
        <v>11</v>
      </c>
      <c r="B264" s="125">
        <v>30192128</v>
      </c>
      <c r="C264" s="129" t="s">
        <v>374</v>
      </c>
      <c r="D264" s="11" t="s">
        <v>21</v>
      </c>
      <c r="E264" s="119" t="s">
        <v>62</v>
      </c>
      <c r="F264" s="115">
        <v>130</v>
      </c>
      <c r="G264" s="115">
        <v>200</v>
      </c>
      <c r="H264" s="128">
        <f t="shared" si="4"/>
        <v>26000</v>
      </c>
    </row>
    <row r="265" spans="1:8" ht="15.75">
      <c r="A265" s="119">
        <v>12</v>
      </c>
      <c r="B265" s="125" t="s">
        <v>375</v>
      </c>
      <c r="C265" s="129" t="s">
        <v>376</v>
      </c>
      <c r="D265" s="11" t="s">
        <v>21</v>
      </c>
      <c r="E265" s="119" t="s">
        <v>62</v>
      </c>
      <c r="F265" s="115">
        <v>160</v>
      </c>
      <c r="G265" s="115">
        <v>100</v>
      </c>
      <c r="H265" s="128">
        <f t="shared" si="4"/>
        <v>16000</v>
      </c>
    </row>
    <row r="266" spans="1:8" ht="15.75">
      <c r="A266" s="119">
        <v>13</v>
      </c>
      <c r="B266" s="125" t="s">
        <v>377</v>
      </c>
      <c r="C266" s="129" t="s">
        <v>378</v>
      </c>
      <c r="D266" s="11" t="s">
        <v>21</v>
      </c>
      <c r="E266" s="119" t="s">
        <v>62</v>
      </c>
      <c r="F266" s="115">
        <v>420</v>
      </c>
      <c r="G266" s="115">
        <v>25</v>
      </c>
      <c r="H266" s="128">
        <f t="shared" si="4"/>
        <v>10500</v>
      </c>
    </row>
    <row r="267" spans="1:8" ht="15.75">
      <c r="A267" s="119">
        <v>14</v>
      </c>
      <c r="B267" s="125" t="s">
        <v>379</v>
      </c>
      <c r="C267" s="129" t="s">
        <v>380</v>
      </c>
      <c r="D267" s="11" t="s">
        <v>21</v>
      </c>
      <c r="E267" s="119" t="s">
        <v>62</v>
      </c>
      <c r="F267" s="115">
        <v>200</v>
      </c>
      <c r="G267" s="115">
        <v>25</v>
      </c>
      <c r="H267" s="128">
        <f t="shared" si="4"/>
        <v>5000</v>
      </c>
    </row>
    <row r="268" spans="1:8" ht="15.75">
      <c r="A268" s="119">
        <v>15</v>
      </c>
      <c r="B268" s="125">
        <v>30192710</v>
      </c>
      <c r="C268" s="129" t="s">
        <v>381</v>
      </c>
      <c r="D268" s="11" t="s">
        <v>21</v>
      </c>
      <c r="E268" s="119" t="s">
        <v>62</v>
      </c>
      <c r="F268" s="115">
        <v>450</v>
      </c>
      <c r="G268" s="115">
        <v>50</v>
      </c>
      <c r="H268" s="128">
        <f t="shared" si="4"/>
        <v>22500</v>
      </c>
    </row>
    <row r="269" spans="1:8" ht="15.75">
      <c r="A269" s="119">
        <v>16</v>
      </c>
      <c r="B269" s="125" t="s">
        <v>382</v>
      </c>
      <c r="C269" s="129" t="s">
        <v>383</v>
      </c>
      <c r="D269" s="11" t="s">
        <v>21</v>
      </c>
      <c r="E269" s="119" t="s">
        <v>104</v>
      </c>
      <c r="F269" s="115">
        <v>550</v>
      </c>
      <c r="G269" s="115">
        <v>20</v>
      </c>
      <c r="H269" s="128">
        <f t="shared" si="4"/>
        <v>11000</v>
      </c>
    </row>
    <row r="270" spans="1:8" ht="15.75">
      <c r="A270" s="119">
        <v>17</v>
      </c>
      <c r="B270" s="125" t="s">
        <v>384</v>
      </c>
      <c r="C270" s="129" t="s">
        <v>385</v>
      </c>
      <c r="D270" s="11" t="s">
        <v>21</v>
      </c>
      <c r="E270" s="119" t="s">
        <v>104</v>
      </c>
      <c r="F270" s="115">
        <v>400</v>
      </c>
      <c r="G270" s="115">
        <v>20</v>
      </c>
      <c r="H270" s="128">
        <f t="shared" si="4"/>
        <v>8000</v>
      </c>
    </row>
    <row r="271" spans="1:8" ht="15.75">
      <c r="A271" s="119">
        <v>18</v>
      </c>
      <c r="B271" s="125" t="s">
        <v>386</v>
      </c>
      <c r="C271" s="129" t="s">
        <v>387</v>
      </c>
      <c r="D271" s="11" t="s">
        <v>21</v>
      </c>
      <c r="E271" s="119" t="s">
        <v>104</v>
      </c>
      <c r="F271" s="115">
        <v>1400</v>
      </c>
      <c r="G271" s="115">
        <v>15</v>
      </c>
      <c r="H271" s="128">
        <f t="shared" si="4"/>
        <v>21000</v>
      </c>
    </row>
    <row r="272" spans="1:8" ht="15.75">
      <c r="A272" s="119">
        <v>19</v>
      </c>
      <c r="B272" s="125">
        <v>30197622</v>
      </c>
      <c r="C272" s="129" t="s">
        <v>388</v>
      </c>
      <c r="D272" s="11" t="s">
        <v>21</v>
      </c>
      <c r="E272" s="119" t="s">
        <v>104</v>
      </c>
      <c r="F272" s="115">
        <v>2200</v>
      </c>
      <c r="G272" s="115">
        <v>40</v>
      </c>
      <c r="H272" s="128">
        <f t="shared" si="4"/>
        <v>88000</v>
      </c>
    </row>
    <row r="273" spans="1:8" ht="15.75">
      <c r="A273" s="119">
        <v>20</v>
      </c>
      <c r="B273" s="125" t="s">
        <v>386</v>
      </c>
      <c r="C273" s="129" t="s">
        <v>389</v>
      </c>
      <c r="D273" s="11" t="s">
        <v>21</v>
      </c>
      <c r="E273" s="119" t="s">
        <v>104</v>
      </c>
      <c r="F273" s="115">
        <v>1200</v>
      </c>
      <c r="G273" s="115">
        <v>20</v>
      </c>
      <c r="H273" s="128">
        <f t="shared" si="4"/>
        <v>24000</v>
      </c>
    </row>
    <row r="274" spans="1:8" ht="15.75">
      <c r="A274" s="119">
        <v>21</v>
      </c>
      <c r="B274" s="125" t="s">
        <v>390</v>
      </c>
      <c r="C274" s="129" t="s">
        <v>391</v>
      </c>
      <c r="D274" s="11" t="s">
        <v>21</v>
      </c>
      <c r="E274" s="119" t="s">
        <v>104</v>
      </c>
      <c r="F274" s="115">
        <v>6000</v>
      </c>
      <c r="G274" s="115">
        <v>6</v>
      </c>
      <c r="H274" s="128">
        <f>F274*G274</f>
        <v>36000</v>
      </c>
    </row>
    <row r="275" spans="1:8" ht="15.75">
      <c r="A275" s="119">
        <v>22</v>
      </c>
      <c r="B275" s="125" t="s">
        <v>392</v>
      </c>
      <c r="C275" s="129" t="s">
        <v>393</v>
      </c>
      <c r="D275" s="11" t="s">
        <v>21</v>
      </c>
      <c r="E275" s="119" t="s">
        <v>104</v>
      </c>
      <c r="F275" s="115">
        <v>600</v>
      </c>
      <c r="G275" s="115">
        <v>20</v>
      </c>
      <c r="H275" s="128">
        <f>F275*G275</f>
        <v>12000</v>
      </c>
    </row>
    <row r="276" spans="1:8" ht="15.75">
      <c r="A276" s="119">
        <v>23</v>
      </c>
      <c r="B276" s="125" t="s">
        <v>394</v>
      </c>
      <c r="C276" s="129" t="s">
        <v>395</v>
      </c>
      <c r="D276" s="11" t="s">
        <v>21</v>
      </c>
      <c r="E276" s="119" t="s">
        <v>396</v>
      </c>
      <c r="F276" s="115"/>
      <c r="G276" s="115"/>
      <c r="H276" s="128">
        <v>11600</v>
      </c>
    </row>
    <row r="277" spans="1:8" ht="15.75">
      <c r="A277" s="119">
        <v>24</v>
      </c>
      <c r="B277" s="125" t="s">
        <v>397</v>
      </c>
      <c r="C277" s="129" t="s">
        <v>398</v>
      </c>
      <c r="D277" s="11" t="s">
        <v>21</v>
      </c>
      <c r="E277" s="119" t="s">
        <v>62</v>
      </c>
      <c r="F277" s="115">
        <v>750</v>
      </c>
      <c r="G277" s="115">
        <v>10</v>
      </c>
      <c r="H277" s="128">
        <f t="shared" si="4"/>
        <v>7500</v>
      </c>
    </row>
    <row r="278" spans="1:8" ht="15.75">
      <c r="A278" s="119">
        <v>25</v>
      </c>
      <c r="B278" s="125" t="s">
        <v>399</v>
      </c>
      <c r="C278" s="129" t="s">
        <v>400</v>
      </c>
      <c r="D278" s="11" t="s">
        <v>21</v>
      </c>
      <c r="E278" s="119" t="s">
        <v>62</v>
      </c>
      <c r="F278" s="115">
        <v>450</v>
      </c>
      <c r="G278" s="115">
        <v>10</v>
      </c>
      <c r="H278" s="128">
        <f t="shared" si="4"/>
        <v>4500</v>
      </c>
    </row>
    <row r="279" spans="1:8" ht="15.75">
      <c r="A279" s="119">
        <v>26</v>
      </c>
      <c r="B279" s="125">
        <v>37821100</v>
      </c>
      <c r="C279" s="129" t="s">
        <v>401</v>
      </c>
      <c r="D279" s="11" t="s">
        <v>21</v>
      </c>
      <c r="E279" s="119" t="s">
        <v>62</v>
      </c>
      <c r="F279" s="115">
        <v>170</v>
      </c>
      <c r="G279" s="115">
        <v>10</v>
      </c>
      <c r="H279" s="128">
        <f t="shared" si="4"/>
        <v>1700</v>
      </c>
    </row>
    <row r="280" spans="1:8" ht="15.75">
      <c r="A280" s="119">
        <v>27</v>
      </c>
      <c r="B280" s="12">
        <v>37821150</v>
      </c>
      <c r="C280" s="118" t="s">
        <v>402</v>
      </c>
      <c r="D280" s="11" t="s">
        <v>21</v>
      </c>
      <c r="E280" s="12" t="s">
        <v>31</v>
      </c>
      <c r="F280" s="115">
        <v>1200</v>
      </c>
      <c r="G280" s="115">
        <v>80</v>
      </c>
      <c r="H280" s="128">
        <f t="shared" si="4"/>
        <v>96000</v>
      </c>
    </row>
    <row r="281" spans="1:8" ht="15.75">
      <c r="A281" s="119">
        <v>28</v>
      </c>
      <c r="B281" s="125">
        <v>44811500</v>
      </c>
      <c r="C281" s="129" t="s">
        <v>403</v>
      </c>
      <c r="D281" s="11" t="s">
        <v>21</v>
      </c>
      <c r="E281" s="119" t="s">
        <v>104</v>
      </c>
      <c r="F281" s="115">
        <v>500</v>
      </c>
      <c r="G281" s="115">
        <v>12</v>
      </c>
      <c r="H281" s="128">
        <f t="shared" si="4"/>
        <v>6000</v>
      </c>
    </row>
    <row r="282" spans="1:8" ht="15.75">
      <c r="A282" s="131"/>
      <c r="B282" s="131"/>
      <c r="C282" s="17" t="s">
        <v>144</v>
      </c>
      <c r="D282" s="11"/>
      <c r="E282" s="119"/>
      <c r="F282" s="115"/>
      <c r="G282" s="115"/>
      <c r="H282" s="132">
        <f>SUM(H254:H281)</f>
        <v>570500</v>
      </c>
    </row>
    <row r="283" spans="1:8" ht="15.75">
      <c r="A283" s="119"/>
      <c r="B283" s="125"/>
      <c r="C283" s="157" t="s">
        <v>404</v>
      </c>
      <c r="D283" s="158"/>
      <c r="E283" s="158"/>
      <c r="F283" s="158"/>
      <c r="G283" s="158"/>
      <c r="H283" s="159"/>
    </row>
    <row r="284" spans="1:8" ht="15.75">
      <c r="A284" s="14">
        <v>1</v>
      </c>
      <c r="B284" s="133" t="s">
        <v>405</v>
      </c>
      <c r="C284" s="134" t="s">
        <v>406</v>
      </c>
      <c r="D284" s="114" t="s">
        <v>21</v>
      </c>
      <c r="E284" s="115" t="s">
        <v>407</v>
      </c>
      <c r="F284" s="135">
        <v>2200</v>
      </c>
      <c r="G284" s="115">
        <v>10</v>
      </c>
      <c r="H284" s="136">
        <f>F284*G284</f>
        <v>22000</v>
      </c>
    </row>
    <row r="285" spans="1:8" ht="15.75">
      <c r="A285" s="14">
        <v>2</v>
      </c>
      <c r="B285" s="133" t="s">
        <v>408</v>
      </c>
      <c r="C285" s="134" t="s">
        <v>409</v>
      </c>
      <c r="D285" s="114" t="s">
        <v>21</v>
      </c>
      <c r="E285" s="115" t="s">
        <v>314</v>
      </c>
      <c r="F285" s="135">
        <v>5</v>
      </c>
      <c r="G285" s="115">
        <v>200</v>
      </c>
      <c r="H285" s="136">
        <f>F285*G285</f>
        <v>1000</v>
      </c>
    </row>
    <row r="286" spans="1:8" ht="15.75">
      <c r="A286" s="14">
        <v>3</v>
      </c>
      <c r="B286" s="133" t="s">
        <v>246</v>
      </c>
      <c r="C286" s="134" t="s">
        <v>410</v>
      </c>
      <c r="D286" s="114" t="s">
        <v>21</v>
      </c>
      <c r="E286" s="115" t="s">
        <v>314</v>
      </c>
      <c r="F286" s="135">
        <v>1500</v>
      </c>
      <c r="G286" s="115">
        <v>4</v>
      </c>
      <c r="H286" s="136">
        <f t="shared" ref="H286:H305" si="5">F286*G286</f>
        <v>6000</v>
      </c>
    </row>
    <row r="287" spans="1:8" ht="15.75">
      <c r="A287" s="14">
        <v>4</v>
      </c>
      <c r="B287" s="137">
        <v>31685000</v>
      </c>
      <c r="C287" s="138" t="s">
        <v>411</v>
      </c>
      <c r="D287" s="114" t="s">
        <v>21</v>
      </c>
      <c r="E287" s="115" t="s">
        <v>62</v>
      </c>
      <c r="F287" s="139">
        <v>2500</v>
      </c>
      <c r="G287" s="140">
        <v>5</v>
      </c>
      <c r="H287" s="136">
        <f t="shared" si="5"/>
        <v>12500</v>
      </c>
    </row>
    <row r="288" spans="1:8" ht="15.75">
      <c r="A288" s="14">
        <v>5</v>
      </c>
      <c r="B288" s="137">
        <v>39831260</v>
      </c>
      <c r="C288" s="138" t="s">
        <v>412</v>
      </c>
      <c r="D288" s="114" t="s">
        <v>21</v>
      </c>
      <c r="E288" s="115" t="s">
        <v>62</v>
      </c>
      <c r="F288" s="139">
        <v>2500</v>
      </c>
      <c r="G288" s="140">
        <v>4</v>
      </c>
      <c r="H288" s="136">
        <f t="shared" si="5"/>
        <v>10000</v>
      </c>
    </row>
    <row r="289" spans="1:8" ht="15.75">
      <c r="A289" s="14">
        <v>6</v>
      </c>
      <c r="B289" s="141">
        <v>30192231</v>
      </c>
      <c r="C289" s="142" t="s">
        <v>413</v>
      </c>
      <c r="D289" s="143" t="s">
        <v>21</v>
      </c>
      <c r="E289" s="115" t="s">
        <v>314</v>
      </c>
      <c r="F289" s="118">
        <v>200</v>
      </c>
      <c r="G289" s="115">
        <v>10</v>
      </c>
      <c r="H289" s="136">
        <f t="shared" si="5"/>
        <v>2000</v>
      </c>
    </row>
    <row r="290" spans="1:8" ht="15.75">
      <c r="A290" s="14">
        <v>7</v>
      </c>
      <c r="B290" s="133" t="s">
        <v>414</v>
      </c>
      <c r="C290" s="118" t="s">
        <v>415</v>
      </c>
      <c r="D290" s="143" t="s">
        <v>21</v>
      </c>
      <c r="E290" s="115" t="s">
        <v>416</v>
      </c>
      <c r="F290" s="118">
        <v>4000</v>
      </c>
      <c r="G290" s="144">
        <v>4</v>
      </c>
      <c r="H290" s="136">
        <f t="shared" si="5"/>
        <v>16000</v>
      </c>
    </row>
    <row r="291" spans="1:8" ht="15.75">
      <c r="A291" s="14">
        <v>8</v>
      </c>
      <c r="B291" s="133" t="s">
        <v>417</v>
      </c>
      <c r="C291" s="118" t="s">
        <v>418</v>
      </c>
      <c r="D291" s="143" t="s">
        <v>21</v>
      </c>
      <c r="E291" s="115" t="s">
        <v>62</v>
      </c>
      <c r="F291" s="118">
        <v>4000</v>
      </c>
      <c r="G291" s="144">
        <v>8</v>
      </c>
      <c r="H291" s="136">
        <f t="shared" si="5"/>
        <v>32000</v>
      </c>
    </row>
    <row r="292" spans="1:8" ht="15.75">
      <c r="A292" s="14">
        <v>9</v>
      </c>
      <c r="B292" s="133" t="s">
        <v>419</v>
      </c>
      <c r="C292" s="118" t="s">
        <v>420</v>
      </c>
      <c r="D292" s="143" t="s">
        <v>21</v>
      </c>
      <c r="E292" s="115" t="s">
        <v>62</v>
      </c>
      <c r="F292" s="118">
        <v>1200</v>
      </c>
      <c r="G292" s="144">
        <v>11</v>
      </c>
      <c r="H292" s="136">
        <f t="shared" si="5"/>
        <v>13200</v>
      </c>
    </row>
    <row r="293" spans="1:8" ht="15.75">
      <c r="A293" s="14">
        <v>10</v>
      </c>
      <c r="B293" s="133" t="s">
        <v>421</v>
      </c>
      <c r="C293" s="118" t="s">
        <v>422</v>
      </c>
      <c r="D293" s="143" t="s">
        <v>21</v>
      </c>
      <c r="E293" s="115" t="s">
        <v>314</v>
      </c>
      <c r="F293" s="118">
        <v>600</v>
      </c>
      <c r="G293" s="144">
        <v>6</v>
      </c>
      <c r="H293" s="136">
        <f t="shared" si="5"/>
        <v>3600</v>
      </c>
    </row>
    <row r="294" spans="1:8" ht="15.75">
      <c r="A294" s="14">
        <v>11</v>
      </c>
      <c r="B294" s="137">
        <v>44411100</v>
      </c>
      <c r="C294" s="118" t="s">
        <v>423</v>
      </c>
      <c r="D294" s="143" t="s">
        <v>21</v>
      </c>
      <c r="E294" s="115" t="s">
        <v>62</v>
      </c>
      <c r="F294" s="139">
        <v>2800</v>
      </c>
      <c r="G294" s="140">
        <v>10</v>
      </c>
      <c r="H294" s="136">
        <f t="shared" si="5"/>
        <v>28000</v>
      </c>
    </row>
    <row r="295" spans="1:8" ht="15.75">
      <c r="A295" s="14">
        <v>12</v>
      </c>
      <c r="B295" s="137" t="s">
        <v>424</v>
      </c>
      <c r="C295" s="118" t="s">
        <v>425</v>
      </c>
      <c r="D295" s="143" t="s">
        <v>21</v>
      </c>
      <c r="E295" s="115" t="s">
        <v>62</v>
      </c>
      <c r="F295" s="118">
        <v>3800</v>
      </c>
      <c r="G295" s="144">
        <v>3</v>
      </c>
      <c r="H295" s="136">
        <f t="shared" si="5"/>
        <v>11400</v>
      </c>
    </row>
    <row r="296" spans="1:8" ht="15.75">
      <c r="A296" s="14">
        <v>13</v>
      </c>
      <c r="B296" s="137">
        <v>44831500</v>
      </c>
      <c r="C296" s="118" t="s">
        <v>426</v>
      </c>
      <c r="D296" s="143" t="s">
        <v>21</v>
      </c>
      <c r="E296" s="115" t="s">
        <v>111</v>
      </c>
      <c r="F296" s="139">
        <v>1200</v>
      </c>
      <c r="G296" s="140">
        <v>3</v>
      </c>
      <c r="H296" s="136">
        <f t="shared" si="5"/>
        <v>3600</v>
      </c>
    </row>
    <row r="297" spans="1:8" ht="15.75">
      <c r="A297" s="14">
        <v>14</v>
      </c>
      <c r="B297" s="137">
        <v>44420000</v>
      </c>
      <c r="C297" s="118" t="s">
        <v>427</v>
      </c>
      <c r="D297" s="143" t="s">
        <v>21</v>
      </c>
      <c r="E297" s="115" t="s">
        <v>62</v>
      </c>
      <c r="F297" s="139">
        <v>1000</v>
      </c>
      <c r="G297" s="140">
        <v>15</v>
      </c>
      <c r="H297" s="136">
        <f t="shared" si="5"/>
        <v>15000</v>
      </c>
    </row>
    <row r="298" spans="1:8" ht="15.75">
      <c r="A298" s="14">
        <v>15</v>
      </c>
      <c r="B298" s="137">
        <v>44112730</v>
      </c>
      <c r="C298" s="118" t="s">
        <v>428</v>
      </c>
      <c r="D298" s="143" t="s">
        <v>21</v>
      </c>
      <c r="E298" s="115" t="s">
        <v>62</v>
      </c>
      <c r="F298" s="139">
        <v>1200</v>
      </c>
      <c r="G298" s="140">
        <v>4</v>
      </c>
      <c r="H298" s="136">
        <f t="shared" si="5"/>
        <v>4800</v>
      </c>
    </row>
    <row r="299" spans="1:8" ht="15.75">
      <c r="A299" s="14">
        <v>16</v>
      </c>
      <c r="B299" s="137">
        <v>44111433</v>
      </c>
      <c r="C299" s="118" t="s">
        <v>429</v>
      </c>
      <c r="D299" s="143" t="s">
        <v>21</v>
      </c>
      <c r="E299" s="115" t="s">
        <v>314</v>
      </c>
      <c r="F299" s="139">
        <v>5500</v>
      </c>
      <c r="G299" s="140">
        <v>10</v>
      </c>
      <c r="H299" s="136">
        <f t="shared" si="5"/>
        <v>55000</v>
      </c>
    </row>
    <row r="300" spans="1:8" ht="15.75">
      <c r="A300" s="14">
        <v>17</v>
      </c>
      <c r="B300" s="137">
        <v>44111436</v>
      </c>
      <c r="C300" s="118" t="s">
        <v>429</v>
      </c>
      <c r="D300" s="143" t="s">
        <v>21</v>
      </c>
      <c r="E300" s="115" t="s">
        <v>314</v>
      </c>
      <c r="F300" s="139">
        <v>2000</v>
      </c>
      <c r="G300" s="140">
        <v>15</v>
      </c>
      <c r="H300" s="136">
        <f t="shared" si="5"/>
        <v>30000</v>
      </c>
    </row>
    <row r="301" spans="1:8" ht="15.75">
      <c r="A301" s="14">
        <v>18</v>
      </c>
      <c r="B301" s="133" t="s">
        <v>248</v>
      </c>
      <c r="C301" s="142" t="s">
        <v>430</v>
      </c>
      <c r="D301" s="143" t="s">
        <v>21</v>
      </c>
      <c r="E301" s="115" t="s">
        <v>431</v>
      </c>
      <c r="F301" s="118">
        <v>1800</v>
      </c>
      <c r="G301" s="115">
        <v>15</v>
      </c>
      <c r="H301" s="136">
        <f t="shared" si="5"/>
        <v>27000</v>
      </c>
    </row>
    <row r="302" spans="1:8" ht="15.75">
      <c r="A302" s="14">
        <v>19</v>
      </c>
      <c r="B302" s="133" t="s">
        <v>432</v>
      </c>
      <c r="C302" s="142" t="s">
        <v>430</v>
      </c>
      <c r="D302" s="143" t="s">
        <v>21</v>
      </c>
      <c r="E302" s="115" t="s">
        <v>431</v>
      </c>
      <c r="F302" s="118">
        <v>1800</v>
      </c>
      <c r="G302" s="115">
        <v>6</v>
      </c>
      <c r="H302" s="136">
        <f t="shared" si="5"/>
        <v>10800</v>
      </c>
    </row>
    <row r="303" spans="1:8" ht="15.75">
      <c r="A303" s="14">
        <v>20</v>
      </c>
      <c r="B303" s="137">
        <v>44411742</v>
      </c>
      <c r="C303" s="118" t="s">
        <v>433</v>
      </c>
      <c r="D303" s="143" t="s">
        <v>21</v>
      </c>
      <c r="E303" s="115" t="s">
        <v>62</v>
      </c>
      <c r="F303" s="139">
        <v>2500</v>
      </c>
      <c r="G303" s="140">
        <v>11</v>
      </c>
      <c r="H303" s="136">
        <f t="shared" si="5"/>
        <v>27500</v>
      </c>
    </row>
    <row r="304" spans="1:8" ht="15.75">
      <c r="A304" s="14">
        <v>21</v>
      </c>
      <c r="B304" s="137">
        <v>44511260</v>
      </c>
      <c r="C304" s="118" t="s">
        <v>434</v>
      </c>
      <c r="D304" s="143" t="s">
        <v>21</v>
      </c>
      <c r="E304" s="115" t="s">
        <v>62</v>
      </c>
      <c r="F304" s="139">
        <v>600</v>
      </c>
      <c r="G304" s="140">
        <v>7</v>
      </c>
      <c r="H304" s="136">
        <f t="shared" si="5"/>
        <v>4200</v>
      </c>
    </row>
    <row r="305" spans="1:8" ht="15.75">
      <c r="A305" s="14">
        <v>22</v>
      </c>
      <c r="B305" s="137">
        <v>39715200</v>
      </c>
      <c r="C305" s="118" t="s">
        <v>435</v>
      </c>
      <c r="D305" s="143" t="s">
        <v>21</v>
      </c>
      <c r="E305" s="115" t="s">
        <v>62</v>
      </c>
      <c r="F305" s="139">
        <v>8000</v>
      </c>
      <c r="G305" s="140">
        <v>3</v>
      </c>
      <c r="H305" s="136">
        <f t="shared" si="5"/>
        <v>24000</v>
      </c>
    </row>
    <row r="306" spans="1:8" ht="15.75">
      <c r="A306" s="14">
        <v>23</v>
      </c>
      <c r="B306" s="137">
        <v>44192630</v>
      </c>
      <c r="C306" s="118" t="s">
        <v>436</v>
      </c>
      <c r="D306" s="143" t="s">
        <v>21</v>
      </c>
      <c r="E306" s="115" t="s">
        <v>22</v>
      </c>
      <c r="F306" s="139"/>
      <c r="G306" s="140"/>
      <c r="H306" s="136">
        <v>8550</v>
      </c>
    </row>
    <row r="307" spans="1:8" ht="15.75">
      <c r="A307" s="14"/>
      <c r="B307" s="137"/>
      <c r="C307" s="17" t="s">
        <v>67</v>
      </c>
      <c r="D307" s="143"/>
      <c r="E307" s="115"/>
      <c r="F307" s="139"/>
      <c r="G307" s="140"/>
      <c r="H307" s="145">
        <f>SUM(H284:H306)</f>
        <v>368150</v>
      </c>
    </row>
    <row r="308" spans="1:8">
      <c r="H308" s="150"/>
    </row>
    <row r="309" spans="1:8">
      <c r="A309" s="147"/>
      <c r="B309" s="160"/>
      <c r="C309" s="160"/>
      <c r="D309" s="161"/>
      <c r="E309" s="161"/>
      <c r="F309" s="161"/>
      <c r="G309" s="161"/>
      <c r="H309" s="151"/>
    </row>
    <row r="312" spans="1:8">
      <c r="A312" s="147"/>
      <c r="H312" s="151"/>
    </row>
  </sheetData>
  <mergeCells count="35">
    <mergeCell ref="A7:H7"/>
    <mergeCell ref="A1:H1"/>
    <mergeCell ref="A2:H2"/>
    <mergeCell ref="A3:H3"/>
    <mergeCell ref="A4:H4"/>
    <mergeCell ref="A6:H6"/>
    <mergeCell ref="A139:G139"/>
    <mergeCell ref="A8:H8"/>
    <mergeCell ref="A9:H9"/>
    <mergeCell ref="A10:H10"/>
    <mergeCell ref="A11:H11"/>
    <mergeCell ref="A25:H25"/>
    <mergeCell ref="A26:G26"/>
    <mergeCell ref="A46:G46"/>
    <mergeCell ref="A69:G69"/>
    <mergeCell ref="A70:H70"/>
    <mergeCell ref="A99:G99"/>
    <mergeCell ref="A100:H100"/>
    <mergeCell ref="A222:G222"/>
    <mergeCell ref="A140:H140"/>
    <mergeCell ref="A164:G164"/>
    <mergeCell ref="A165:H165"/>
    <mergeCell ref="A182:G182"/>
    <mergeCell ref="A183:H183"/>
    <mergeCell ref="A194:G194"/>
    <mergeCell ref="A195:H195"/>
    <mergeCell ref="A200:G200"/>
    <mergeCell ref="A201:H201"/>
    <mergeCell ref="A207:G207"/>
    <mergeCell ref="A209:H209"/>
    <mergeCell ref="C226:H226"/>
    <mergeCell ref="A252:G252"/>
    <mergeCell ref="C283:H283"/>
    <mergeCell ref="B309:C309"/>
    <mergeCell ref="D309:G30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2025-04-11T18:22:47Z</dcterms:modified>
</cp:coreProperties>
</file>