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3\Գնումների պլան\"/>
    </mc:Choice>
  </mc:AlternateContent>
  <xr:revisionPtr revIDLastSave="0" documentId="13_ncr:1_{A72EFB02-4CFC-4395-94E9-CDE62EF2FB9D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2" i="7" l="1"/>
  <c r="K203" i="7"/>
  <c r="K201" i="7"/>
  <c r="K199" i="7"/>
  <c r="K198" i="7"/>
  <c r="K197" i="7"/>
  <c r="K196" i="7"/>
  <c r="K179" i="7"/>
  <c r="K18" i="7"/>
  <c r="L6" i="7" l="1"/>
  <c r="L7" i="7"/>
  <c r="L8" i="7"/>
  <c r="L9" i="7"/>
  <c r="L10" i="7"/>
  <c r="L11" i="7"/>
  <c r="L12" i="7"/>
  <c r="L13" i="7"/>
  <c r="L14" i="7"/>
  <c r="L15" i="7"/>
  <c r="L16" i="7"/>
  <c r="L17" i="7"/>
  <c r="L18" i="7"/>
</calcChain>
</file>

<file path=xl/sharedStrings.xml><?xml version="1.0" encoding="utf-8"?>
<sst xmlns="http://schemas.openxmlformats.org/spreadsheetml/2006/main" count="1397" uniqueCount="216">
  <si>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</si>
  <si>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</si>
  <si>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</si>
  <si>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</si>
  <si>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</si>
  <si>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</si>
  <si>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</si>
  <si>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</si>
  <si>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</si>
  <si>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</si>
  <si>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</si>
  <si>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</si>
  <si>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</si>
  <si>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</si>
  <si>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</si>
  <si>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</si>
  <si>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</si>
  <si>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</si>
  <si>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</si>
  <si>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</si>
  <si>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</si>
  <si>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</si>
  <si>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</si>
  <si>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</si>
  <si>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</si>
  <si>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</si>
  <si>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</si>
  <si>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</si>
  <si>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</si>
  <si>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</si>
  <si>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</si>
  <si>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</si>
  <si>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</si>
  <si>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</si>
  <si>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</si>
  <si>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</si>
  <si>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</si>
  <si>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</si>
  <si>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</si>
  <si>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</si>
  <si>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</si>
  <si>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</si>
  <si>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</si>
  <si>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</si>
  <si>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</si>
  <si>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</si>
  <si>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</si>
  <si>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</si>
  <si>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</si>
  <si>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</si>
  <si>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</si>
  <si>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</si>
  <si>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</si>
  <si>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</si>
  <si>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</si>
  <si>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</si>
  <si>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</si>
  <si>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</si>
  <si>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</si>
  <si>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</si>
  <si>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</si>
  <si>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</si>
  <si>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</si>
  <si>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</si>
  <si>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</si>
  <si>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</si>
  <si>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</si>
  <si>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</si>
  <si>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</si>
  <si>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</si>
  <si>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</si>
  <si>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</si>
  <si>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</si>
  <si>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</si>
  <si>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</si>
  <si>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</si>
  <si>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</si>
  <si>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</si>
  <si>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</si>
  <si>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</si>
  <si>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</si>
  <si>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</si>
  <si>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</si>
  <si>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</si>
  <si>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</si>
  <si>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</si>
  <si>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</si>
  <si>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</si>
  <si>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</si>
  <si>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</si>
  <si>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</si>
  <si>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</si>
  <si>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</si>
  <si>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</si>
  <si>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</si>
  <si>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</si>
  <si>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</si>
  <si>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</si>
  <si>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</si>
  <si>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</si>
  <si>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</si>
  <si>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</si>
  <si>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</si>
  <si>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</si>
  <si>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</si>
  <si>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</si>
  <si>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</si>
  <si>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</si>
  <si>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</si>
  <si>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</si>
  <si>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</si>
  <si>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</si>
  <si>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</si>
  <si>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</si>
  <si>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</si>
  <si>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</si>
  <si>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</si>
  <si>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</si>
  <si>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</si>
  <si>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</si>
  <si>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</si>
  <si>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</si>
  <si>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</si>
  <si>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</si>
  <si>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</si>
  <si>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</si>
  <si>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</si>
  <si>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</si>
  <si>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</si>
  <si>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</si>
  <si>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</si>
  <si>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</si>
  <si>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</si>
  <si>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</si>
  <si>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</si>
  <si>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</si>
  <si>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</si>
  <si>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</si>
  <si>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</si>
  <si>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</si>
  <si>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</si>
  <si>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</si>
  <si>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</si>
  <si>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</si>
  <si>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</si>
  <si>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</si>
  <si>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</si>
  <si>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</si>
  <si>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</si>
  <si>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</si>
  <si>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</si>
  <si>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</si>
  <si>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</si>
  <si>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</si>
  <si>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</si>
  <si>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</si>
  <si>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</si>
  <si>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</si>
  <si>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</si>
  <si>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</si>
  <si>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</si>
  <si>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</si>
  <si>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</si>
  <si>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</si>
  <si>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</si>
  <si>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</si>
  <si>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</si>
  <si>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</si>
  <si>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</si>
  <si>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</si>
  <si>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</si>
  <si>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</si>
  <si>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</si>
  <si>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</si>
  <si>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</si>
  <si>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</si>
  <si>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</si>
  <si>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</si>
  <si>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</si>
  <si>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</si>
  <si>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</si>
  <si>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</si>
  <si>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</si>
  <si>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</si>
  <si>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</si>
  <si>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</si>
  <si>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</si>
  <si>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</si>
  <si>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</si>
  <si>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</si>
  <si>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</si>
  <si>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</si>
  <si>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</si>
  <si>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</si>
  <si>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</si>
  <si>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</si>
  <si>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</si>
  <si>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</si>
  <si>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</si>
  <si>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</si>
  <si>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</si>
  <si>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</si>
  <si>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</si>
  <si>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</si>
  <si>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</si>
  <si>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</si>
  <si>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</si>
  <si>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</si>
  <si>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</si>
  <si>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</si>
  <si>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</si>
  <si>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</si>
  <si>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</si>
  <si>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</si>
  <si>
    <t>Օգոստոս2023</t>
  </si>
  <si>
    <t>K-200 տիպի թիվ 3 էներգաբլոկի միջին նորոգում՝ տուրբոագրեգատի բարձր ճնշման գլանի (ԲՃԳ) բացումով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</si>
</sst>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6" fontId="3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204"/>
  <sheetViews>
    <sheetView tabSelected="1" workbookViewId="0">
      <pane xSplit="2" ySplit="5" topLeftCell="C195" activePane="bottomRight" state="frozen"/>
      <selection pane="topRight" activeCell="C1" sqref="C1"/>
      <selection pane="bottomLeft" activeCell="A6" sqref="A6"/>
      <selection pane="bottomRight" activeCell="C209" sqref="C209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3.7109375" style="9" bestFit="1" customWidth="1"/>
    <col min="9" max="9" width="12.7109375" style="9" bestFit="1" customWidth="1"/>
    <col min="10" max="10" width="16.5703125" style="9" bestFit="1" customWidth="1"/>
    <col min="11" max="11" width="14.28515625" style="8" customWidth="1"/>
    <col min="12" max="12" width="13.28515625" style="9" hidden="1" customWidth="1"/>
    <col min="13" max="13" width="0" style="9" hidden="1" customWidth="1"/>
    <col min="14" max="15" width="9.85546875" style="9" hidden="1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 t="e">
        <f>+#REF!/#REF!*1000</f>
        <v>#REF!</v>
      </c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 t="e">
        <f>+#REF!/#REF!*1000</f>
        <v>#REF!</v>
      </c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>
        <f t="shared" ref="L8:L18" si="0">+K7/E7*1000</f>
        <v>2363.636363636364</v>
      </c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>
        <f t="shared" si="0"/>
        <v>2000</v>
      </c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>
        <f t="shared" si="0"/>
        <v>1225</v>
      </c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>
        <f t="shared" si="0"/>
        <v>1800</v>
      </c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>
        <f t="shared" si="0"/>
        <v>6304.6511627906984</v>
      </c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>
        <f t="shared" si="0"/>
        <v>1549.165</v>
      </c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>
        <f t="shared" si="0"/>
        <v>2450</v>
      </c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>
        <f t="shared" si="0"/>
        <v>2500</v>
      </c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>
        <f t="shared" si="0"/>
        <v>2500</v>
      </c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>
        <f t="shared" si="0"/>
        <v>1333.33</v>
      </c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>
        <f t="shared" si="0"/>
        <v>2300</v>
      </c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3">
        <v>177</v>
      </c>
      <c r="C182" s="34" t="s">
        <v>59</v>
      </c>
      <c r="D182" s="27" t="s">
        <v>155</v>
      </c>
      <c r="E182" s="27">
        <v>1</v>
      </c>
      <c r="F182" s="29" t="s">
        <v>47</v>
      </c>
      <c r="G182" s="29" t="s">
        <v>197</v>
      </c>
      <c r="H182" s="29" t="s">
        <v>198</v>
      </c>
      <c r="I182" s="29" t="s">
        <v>199</v>
      </c>
      <c r="J182" s="29" t="s">
        <v>200</v>
      </c>
      <c r="K182" s="32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8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8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8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8" x14ac:dyDescent="0.25">
      <c r="B196" s="27">
        <v>191</v>
      </c>
      <c r="C196" s="28" t="s">
        <v>206</v>
      </c>
      <c r="D196" s="29" t="s">
        <v>2</v>
      </c>
      <c r="E196" s="29">
        <v>5000</v>
      </c>
      <c r="F196" s="28" t="s">
        <v>36</v>
      </c>
      <c r="G196" s="28" t="s">
        <v>207</v>
      </c>
      <c r="H196" s="28" t="s">
        <v>207</v>
      </c>
      <c r="I196" s="28" t="s">
        <v>213</v>
      </c>
      <c r="J196" s="28" t="s">
        <v>213</v>
      </c>
      <c r="K196" s="30">
        <f>400*(E196/1000)/1.2</f>
        <v>1666.6666666666667</v>
      </c>
      <c r="R196" s="26"/>
    </row>
    <row r="197" spans="2:18" x14ac:dyDescent="0.25">
      <c r="B197" s="27">
        <v>192</v>
      </c>
      <c r="C197" s="28" t="s">
        <v>13</v>
      </c>
      <c r="D197" s="29" t="s">
        <v>2</v>
      </c>
      <c r="E197" s="29">
        <v>8000</v>
      </c>
      <c r="F197" s="28" t="s">
        <v>36</v>
      </c>
      <c r="G197" s="28" t="s">
        <v>207</v>
      </c>
      <c r="H197" s="28" t="s">
        <v>207</v>
      </c>
      <c r="I197" s="28" t="s">
        <v>213</v>
      </c>
      <c r="J197" s="28" t="s">
        <v>213</v>
      </c>
      <c r="K197" s="30">
        <f>370*(E197/1000)/1.2</f>
        <v>2466.666666666667</v>
      </c>
      <c r="R197" s="26"/>
    </row>
    <row r="198" spans="2:18" x14ac:dyDescent="0.25">
      <c r="B198" s="27">
        <v>193</v>
      </c>
      <c r="C198" s="28" t="s">
        <v>14</v>
      </c>
      <c r="D198" s="29" t="s">
        <v>2</v>
      </c>
      <c r="E198" s="29">
        <v>3000</v>
      </c>
      <c r="F198" s="28" t="s">
        <v>36</v>
      </c>
      <c r="G198" s="28" t="s">
        <v>207</v>
      </c>
      <c r="H198" s="28" t="s">
        <v>207</v>
      </c>
      <c r="I198" s="28" t="s">
        <v>213</v>
      </c>
      <c r="J198" s="28" t="s">
        <v>213</v>
      </c>
      <c r="K198" s="30">
        <f>430*E198/1000/1.2</f>
        <v>1075</v>
      </c>
      <c r="R198" s="26"/>
    </row>
    <row r="199" spans="2:18" x14ac:dyDescent="0.25">
      <c r="B199" s="27">
        <v>194</v>
      </c>
      <c r="C199" s="28" t="s">
        <v>181</v>
      </c>
      <c r="D199" s="29" t="s">
        <v>1</v>
      </c>
      <c r="E199" s="29">
        <v>2500</v>
      </c>
      <c r="F199" s="28" t="s">
        <v>36</v>
      </c>
      <c r="G199" s="28" t="s">
        <v>207</v>
      </c>
      <c r="H199" s="28" t="s">
        <v>207</v>
      </c>
      <c r="I199" s="28" t="s">
        <v>213</v>
      </c>
      <c r="J199" s="28" t="s">
        <v>213</v>
      </c>
      <c r="K199" s="30">
        <f>300/1.2*E199/1000</f>
        <v>625</v>
      </c>
      <c r="Q199" s="26"/>
    </row>
    <row r="200" spans="2:18" ht="45" x14ac:dyDescent="0.25">
      <c r="B200" s="27">
        <v>195</v>
      </c>
      <c r="C200" s="31" t="s">
        <v>215</v>
      </c>
      <c r="D200" s="27" t="s">
        <v>155</v>
      </c>
      <c r="E200" s="27">
        <v>1</v>
      </c>
      <c r="F200" s="27" t="s">
        <v>47</v>
      </c>
      <c r="G200" s="27" t="s">
        <v>207</v>
      </c>
      <c r="H200" s="27" t="s">
        <v>207</v>
      </c>
      <c r="I200" s="27" t="s">
        <v>214</v>
      </c>
      <c r="J200" s="27" t="s">
        <v>214</v>
      </c>
      <c r="K200" s="32">
        <v>280000</v>
      </c>
    </row>
    <row r="201" spans="2:18" x14ac:dyDescent="0.25">
      <c r="B201" s="27">
        <v>196</v>
      </c>
      <c r="C201" s="22" t="s">
        <v>63</v>
      </c>
      <c r="D201" s="18" t="s">
        <v>2</v>
      </c>
      <c r="E201" s="22">
        <v>410</v>
      </c>
      <c r="F201" s="22" t="s">
        <v>212</v>
      </c>
      <c r="G201" s="22" t="s">
        <v>213</v>
      </c>
      <c r="H201" s="22" t="s">
        <v>213</v>
      </c>
      <c r="I201" s="22" t="s">
        <v>214</v>
      </c>
      <c r="J201" s="22" t="s">
        <v>214</v>
      </c>
      <c r="K201" s="24">
        <f>1470*E201/1.2/1000</f>
        <v>502.25</v>
      </c>
    </row>
    <row r="202" spans="2:18" x14ac:dyDescent="0.25">
      <c r="B202" s="27">
        <v>197</v>
      </c>
      <c r="C202" s="22" t="s">
        <v>204</v>
      </c>
      <c r="D202" s="18" t="s">
        <v>2</v>
      </c>
      <c r="E202" s="22">
        <v>405</v>
      </c>
      <c r="F202" s="22" t="s">
        <v>212</v>
      </c>
      <c r="G202" s="22" t="s">
        <v>213</v>
      </c>
      <c r="H202" s="22" t="s">
        <v>213</v>
      </c>
      <c r="I202" s="22" t="s">
        <v>214</v>
      </c>
      <c r="J202" s="22" t="s">
        <v>214</v>
      </c>
      <c r="K202" s="24">
        <f>1700*E202/1.2/1000</f>
        <v>573.75</v>
      </c>
      <c r="P202" s="23"/>
    </row>
    <row r="203" spans="2:18" x14ac:dyDescent="0.25">
      <c r="B203" s="27">
        <v>198</v>
      </c>
      <c r="C203" s="22" t="s">
        <v>205</v>
      </c>
      <c r="D203" s="18" t="s">
        <v>2</v>
      </c>
      <c r="E203" s="22">
        <v>400</v>
      </c>
      <c r="F203" s="22" t="s">
        <v>212</v>
      </c>
      <c r="G203" s="22" t="s">
        <v>213</v>
      </c>
      <c r="H203" s="22" t="s">
        <v>213</v>
      </c>
      <c r="I203" s="22" t="s">
        <v>214</v>
      </c>
      <c r="J203" s="22" t="s">
        <v>214</v>
      </c>
      <c r="K203" s="24">
        <f>1640*E203/1.2/1000</f>
        <v>546.66666666666674</v>
      </c>
    </row>
    <row r="204" spans="2:18" x14ac:dyDescent="0.25">
      <c r="K204" s="35"/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2023-07-11T10:00:20Z</dcterms:modified>
</cp:coreProperties>
</file>