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Tsavalatert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F98" i="1"/>
  <c r="G98" s="1"/>
  <c r="F97"/>
  <c r="G97" s="1"/>
  <c r="F96"/>
  <c r="G96" s="1"/>
  <c r="G95"/>
  <c r="F95"/>
  <c r="F94"/>
  <c r="G94" s="1"/>
  <c r="F93"/>
  <c r="G93" s="1"/>
  <c r="F92"/>
  <c r="G92" s="1"/>
  <c r="F91"/>
  <c r="G91" s="1"/>
  <c r="F90"/>
  <c r="G90" s="1"/>
  <c r="G89"/>
  <c r="F89"/>
  <c r="F88"/>
  <c r="G88" s="1"/>
  <c r="G87"/>
  <c r="F87"/>
  <c r="F86"/>
  <c r="G86" s="1"/>
  <c r="F85"/>
  <c r="G85" s="1"/>
  <c r="F84"/>
  <c r="G84" s="1"/>
  <c r="F83"/>
  <c r="G83" s="1"/>
  <c r="F82"/>
  <c r="G82" s="1"/>
  <c r="F81"/>
  <c r="G81" s="1"/>
  <c r="F80"/>
  <c r="G80" s="1"/>
  <c r="G79"/>
  <c r="F79"/>
  <c r="F78"/>
  <c r="G78" s="1"/>
  <c r="G77"/>
  <c r="F77"/>
  <c r="F76"/>
  <c r="G76" s="1"/>
  <c r="F75"/>
  <c r="G75" s="1"/>
  <c r="F74"/>
  <c r="G74" s="1"/>
  <c r="F73"/>
  <c r="G73" s="1"/>
  <c r="F72"/>
  <c r="G72" s="1"/>
  <c r="F71"/>
  <c r="G71" s="1"/>
  <c r="G70"/>
  <c r="F70"/>
  <c r="F69"/>
  <c r="G69" s="1"/>
  <c r="G68"/>
  <c r="F68"/>
  <c r="F67"/>
  <c r="F66"/>
  <c r="G65"/>
  <c r="F65"/>
  <c r="F64"/>
  <c r="G64" s="1"/>
  <c r="G63"/>
  <c r="F63"/>
  <c r="F62"/>
  <c r="G62" s="1"/>
  <c r="G61"/>
  <c r="F61"/>
  <c r="F60"/>
  <c r="G60" s="1"/>
  <c r="G59"/>
  <c r="G58"/>
  <c r="F58"/>
  <c r="G54"/>
  <c r="G53"/>
  <c r="F53"/>
  <c r="F52"/>
  <c r="G52" s="1"/>
  <c r="G51"/>
  <c r="F51"/>
  <c r="G50"/>
  <c r="F50"/>
  <c r="G49"/>
  <c r="F49"/>
  <c r="G48"/>
  <c r="F48"/>
  <c r="G47"/>
  <c r="F47"/>
  <c r="G46"/>
  <c r="F46"/>
  <c r="G45"/>
  <c r="F45"/>
  <c r="G44"/>
  <c r="F44"/>
  <c r="G43"/>
  <c r="G42"/>
  <c r="F42"/>
  <c r="F41"/>
  <c r="G41" s="1"/>
  <c r="G40"/>
  <c r="F40"/>
  <c r="F39"/>
  <c r="G39" s="1"/>
  <c r="F38"/>
  <c r="G38" s="1"/>
  <c r="F37"/>
  <c r="G37" s="1"/>
  <c r="G36"/>
  <c r="F36"/>
  <c r="F35"/>
  <c r="G35" s="1"/>
  <c r="F34"/>
  <c r="G33"/>
  <c r="F33"/>
  <c r="F32"/>
  <c r="G32" s="1"/>
  <c r="G31"/>
  <c r="F31"/>
  <c r="F30"/>
  <c r="G30" s="1"/>
  <c r="G29"/>
  <c r="F28"/>
  <c r="G28" s="1"/>
  <c r="F27"/>
  <c r="G27" s="1"/>
  <c r="G26"/>
  <c r="F25"/>
  <c r="G25" s="1"/>
  <c r="F24"/>
  <c r="G24" s="1"/>
  <c r="F23"/>
  <c r="G23" s="1"/>
  <c r="G22"/>
  <c r="F22"/>
  <c r="F21"/>
  <c r="G21" s="1"/>
  <c r="G20"/>
  <c r="F19"/>
  <c r="G19" s="1"/>
  <c r="G18"/>
  <c r="G17"/>
  <c r="F17"/>
  <c r="G16"/>
  <c r="F16"/>
  <c r="G15"/>
  <c r="F15"/>
  <c r="F14"/>
  <c r="D14"/>
  <c r="F13"/>
  <c r="G13" s="1"/>
  <c r="G12"/>
  <c r="F12"/>
  <c r="F11"/>
  <c r="G11" s="1"/>
  <c r="G10"/>
  <c r="G9"/>
  <c r="F9"/>
  <c r="F8"/>
  <c r="G8" s="1"/>
  <c r="G14" l="1"/>
  <c r="G99"/>
  <c r="F99"/>
  <c r="G100" l="1"/>
  <c r="G101" s="1"/>
</calcChain>
</file>

<file path=xl/sharedStrings.xml><?xml version="1.0" encoding="utf-8"?>
<sst xmlns="http://schemas.openxmlformats.org/spreadsheetml/2006/main" count="191" uniqueCount="114">
  <si>
    <t>Հ/հ</t>
  </si>
  <si>
    <t>²ßË³ï³ÝùÝ»ñÇ ³Ýí³ÝáõÙÁ</t>
  </si>
  <si>
    <t>ã/Ù</t>
  </si>
  <si>
    <t>Í³í³ÉÁ</t>
  </si>
  <si>
    <t>ØÇ³íáñÇ ³ñÅ»ùÁ             /հազ դրամ/</t>
  </si>
  <si>
    <t>ÀÝ¹³Ù»ÝÁ      /հազ դրամ/</t>
  </si>
  <si>
    <r>
      <rPr>
        <b/>
        <sz val="9"/>
        <rFont val="Arial LatArm"/>
        <family val="2"/>
      </rPr>
      <t>ԸՆԴՀԱՆՈՒՐԸ</t>
    </r>
    <r>
      <rPr>
        <sz val="9"/>
        <rFont val="Arial LatArm"/>
        <family val="2"/>
      </rPr>
      <t xml:space="preserve">    /հազ դրամ/</t>
    </r>
  </si>
  <si>
    <t>1</t>
  </si>
  <si>
    <t>Շիանարարական աշխատանքներ</t>
  </si>
  <si>
    <t>Ճարտարապետաշինարարական մաս</t>
  </si>
  <si>
    <t>Մամլոգրանիտե սալերից հատակների պատրաստում</t>
  </si>
  <si>
    <r>
      <t>մ</t>
    </r>
    <r>
      <rPr>
        <vertAlign val="superscript"/>
        <sz val="9"/>
        <rFont val="Arial LatArm"/>
        <family val="2"/>
      </rPr>
      <t>2</t>
    </r>
  </si>
  <si>
    <t>Մամլոգրանիտե սալերից  շրիշակների տեղադրում  /24.4գմ/</t>
  </si>
  <si>
    <t>Մ/պլ դռներ, պատուհաններ, միջնորմներ, հարդարում</t>
  </si>
  <si>
    <t xml:space="preserve">Ալյումինե պրոֆիլներով 1 տակ ապակուց միջնորմների տեղադրում </t>
  </si>
  <si>
    <r>
      <t>Ù</t>
    </r>
    <r>
      <rPr>
        <vertAlign val="superscript"/>
        <sz val="9"/>
        <rFont val="Arial LatArm"/>
        <family val="2"/>
      </rPr>
      <t>2</t>
    </r>
  </si>
  <si>
    <t>Ալյումինե դռան տեղադրում 1 տակ ապակուց/միջնորմում/</t>
  </si>
  <si>
    <t>Ներքին պատերի շեպությունների  ց/ավազե սվաղ</t>
  </si>
  <si>
    <t>Պատերի երեսպատում հախճասալով H=2.1մ</t>
  </si>
  <si>
    <t>Առաստաղի երեսպատում գիպսոկարտոնով</t>
  </si>
  <si>
    <t>Պատերի լավորակ յուղաներկում համատարած մածկապատումով  /այդ թվում շեպերի/</t>
  </si>
  <si>
    <t>Նույնը առաստաղի /գիպսակարտոնի վրա/</t>
  </si>
  <si>
    <t>Տանիքային աշխատանքներ</t>
  </si>
  <si>
    <t>d=100ÙÙ çñ³Ñ»é³óÙ³Ý ËáÕáí³ÏÝ»ñÇ ï»Õ³¹ñáõÙ (6.5·Ù)</t>
  </si>
  <si>
    <t>Ï-ï</t>
  </si>
  <si>
    <t>Շինության արտաքին  աշխատանքներ</t>
  </si>
  <si>
    <r>
      <t xml:space="preserve">Պատերի ցոկոլային հատվածի  երեսպատում 30մմ հաստությամբ բազալտե սալերով, սալերի խարսխումով </t>
    </r>
    <r>
      <rPr>
        <b/>
        <sz val="10"/>
        <rFont val="Arial LatArm"/>
        <family val="2"/>
      </rPr>
      <t xml:space="preserve">    </t>
    </r>
  </si>
  <si>
    <t xml:space="preserve">Պատերի երեսպատում 30մմ հաստությամբ տուֆե սալերով սալերի խարսխումով    </t>
  </si>
  <si>
    <t xml:space="preserve">Պատերի լավորակ ց/ավազե սվաղ ցանցով </t>
  </si>
  <si>
    <t>Նույնի ճակատային ներկում, մածկապատումով</t>
  </si>
  <si>
    <t>Գույքային տախտակամածի պատրաստում և քանդում /հորիզոնական</t>
  </si>
  <si>
    <t>Սալվածք</t>
  </si>
  <si>
    <t>Խճի նախաշերտ սալվածքի տակ 10սմ հաստությամբ</t>
  </si>
  <si>
    <r>
      <t>մ</t>
    </r>
    <r>
      <rPr>
        <vertAlign val="superscript"/>
        <sz val="9"/>
        <rFont val="Arial LatArm"/>
        <family val="2"/>
      </rPr>
      <t>3</t>
    </r>
  </si>
  <si>
    <t>80x200մմ կտրվածքի բետոնե եզրաքարերի տեղադրում բետոնե հիմքով</t>
  </si>
  <si>
    <t>գմ</t>
  </si>
  <si>
    <t>Ներքին ջրամատակարարման ցանց</t>
  </si>
  <si>
    <t>Պոլիպրոպիլենային խողովակների տեղադրում պատեիր վրա d=20մմ   /լվացումով և հիդրավլիկ փորձարկումով/</t>
  </si>
  <si>
    <t>Պոլիպրոպիլենային խողովակների տեղադրում պատեիր վրա d=15մմ     /լվացումով և հիդրավլիկ փորձարկումով/</t>
  </si>
  <si>
    <t>d=20մմ փականների տեղադրում</t>
  </si>
  <si>
    <t>հատ</t>
  </si>
  <si>
    <t>d=15մմ փականների տեղադրում</t>
  </si>
  <si>
    <t>Արիստոն  V=50լ, N=1,5կվտ.</t>
  </si>
  <si>
    <t>Ջրաչափի տեղադրում  d=15մմ    զտիչով</t>
  </si>
  <si>
    <t>Ծորակ խառնիչի տեղադրում</t>
  </si>
  <si>
    <t>3-րդ կարգի բնահողի մշակում խրամուղում ձեռքով</t>
  </si>
  <si>
    <t>Բնահողի ետլիցք ձեռքով</t>
  </si>
  <si>
    <t>Ավելնորդ բնահողի բարձում ձեռքով ա/ինքնաթափերի վրա և տեղափոխում 7կմ</t>
  </si>
  <si>
    <t>տն</t>
  </si>
  <si>
    <t>Ավազի  նախապատրաստական շերտ խողովակաշարի տակ H=0,1մ</t>
  </si>
  <si>
    <t>Խողովակների ամրացման մասեր   /ֆիտինգներ/</t>
  </si>
  <si>
    <t xml:space="preserve">Միացում գոյություն ունեցող ցանցին  d=20x50մմ  </t>
  </si>
  <si>
    <t>տեղ</t>
  </si>
  <si>
    <t xml:space="preserve">Ներքին կոյուղու ցանց </t>
  </si>
  <si>
    <t>Կոյուղու պլաստմասե խողովակների տեղադրում պատերի վրա d=50մմ / հիդրավլիկ փորձարկումով/</t>
  </si>
  <si>
    <t>Կերամիկական լվացարանի տեղադրում</t>
  </si>
  <si>
    <t>Ծունկ D=50մմ</t>
  </si>
  <si>
    <t>Ստուգիչ  D=50մմ</t>
  </si>
  <si>
    <r>
      <t>Թեքում  D=100մմ a=135</t>
    </r>
    <r>
      <rPr>
        <vertAlign val="superscript"/>
        <sz val="10"/>
        <rFont val="Arial LatArm"/>
        <family val="2"/>
      </rPr>
      <t>0</t>
    </r>
  </si>
  <si>
    <t xml:space="preserve">Անցում  D=100x50մմ </t>
  </si>
  <si>
    <t xml:space="preserve">Եռաբաշխիկ  D=50մմ </t>
  </si>
  <si>
    <t>Օդափոխություն</t>
  </si>
  <si>
    <t>Էլեկտրական պատի կոնվեկտոր &lt;&lt;Termica CE-2000 MS&gt;&gt; մեխանիկական թերմոստատով Ռուսաստանի արտադրության 400x830x101, N=2կվտ.</t>
  </si>
  <si>
    <t>Առանցքային օդամուղ ROF-F-200-4F  L=450մա/ժ  H=78 Պա, (սառնարանների համար) N=0,04կվտ, n=1420պտ/ր</t>
  </si>
  <si>
    <t>Սպլիտ կոնդիցիոներ ներսի և դրսի բլոկով հովացման սախսը 3,5կվտ.</t>
  </si>
  <si>
    <t>Գրավիտացիոն ճաղաշար 300x300</t>
  </si>
  <si>
    <t xml:space="preserve">Ներքին էլեկտրական ցանցեր </t>
  </si>
  <si>
    <t xml:space="preserve">Պահարան դռնակով վահանակի կոմպլեկտավորման 24 տեղի  430x330x86,IP40,Nedbox Legrand                                </t>
  </si>
  <si>
    <r>
      <t>²íïáÙ³ï ³Ýç³ïÇã մի³µ»õ»é DPX</t>
    </r>
    <r>
      <rPr>
        <vertAlign val="superscript"/>
        <sz val="10"/>
        <rFont val="Arial LatArm"/>
        <family val="2"/>
      </rPr>
      <t>TM</t>
    </r>
    <r>
      <rPr>
        <sz val="10"/>
        <rFont val="Arial LatArm"/>
        <family val="2"/>
      </rPr>
      <t>40² Legrand</t>
    </r>
  </si>
  <si>
    <t>Ñ³ï</t>
  </si>
  <si>
    <r>
      <t>²íïáÙ³ï ³Ýç³ïÇã մի³µ»õ»é TX</t>
    </r>
    <r>
      <rPr>
        <vertAlign val="superscript"/>
        <sz val="10"/>
        <rFont val="Arial LatArm"/>
        <family val="2"/>
      </rPr>
      <t>TM</t>
    </r>
    <r>
      <rPr>
        <sz val="10"/>
        <rFont val="Arial LatArm"/>
        <family val="2"/>
      </rPr>
      <t xml:space="preserve"> B16Ա Legrand</t>
    </r>
  </si>
  <si>
    <r>
      <t>²íïáÙ³ï ³Ýç³ïÇã մի³µ»õ»é TX</t>
    </r>
    <r>
      <rPr>
        <vertAlign val="superscript"/>
        <sz val="10"/>
        <rFont val="Arial LatArm"/>
        <family val="2"/>
      </rPr>
      <t xml:space="preserve">TM </t>
    </r>
    <r>
      <rPr>
        <sz val="10"/>
        <rFont val="Arial LatArm"/>
        <family val="2"/>
      </rPr>
      <t>C25Ա Legrand</t>
    </r>
  </si>
  <si>
    <r>
      <t>²íïáÙ³ï ³Ýç³ïÇã մի³µ»õ»é TX</t>
    </r>
    <r>
      <rPr>
        <vertAlign val="superscript"/>
        <sz val="10"/>
        <rFont val="Arial LatArm"/>
        <family val="2"/>
      </rPr>
      <t>TM</t>
    </r>
    <r>
      <rPr>
        <sz val="10"/>
        <rFont val="Arial LatArm"/>
        <family val="2"/>
      </rPr>
      <t xml:space="preserve"> C32² Legrand</t>
    </r>
  </si>
  <si>
    <r>
      <t>²íïáÙ³ï ³Ýç³ïÇã եռ³µ»õ»é LR</t>
    </r>
    <r>
      <rPr>
        <vertAlign val="superscript"/>
        <sz val="10"/>
        <rFont val="Arial LatArm"/>
        <family val="2"/>
      </rPr>
      <t xml:space="preserve">TM </t>
    </r>
    <r>
      <rPr>
        <sz val="10"/>
        <rFont val="Arial LatArm"/>
        <family val="2"/>
      </rPr>
      <t>C25Ա Legrand</t>
    </r>
  </si>
  <si>
    <t>Դիֆերենցիալ հոսանքի ³Ýç³ïÇã  25Ա 30mA, Legrand</t>
  </si>
  <si>
    <t>Կոնտակտոր 16Ա Legrand</t>
  </si>
  <si>
    <t xml:space="preserve">Ղեկավարման կոճակ Legrand </t>
  </si>
  <si>
    <t>Èáõë³ïáõ պատի լուսադիոդային 18վտ IP44</t>
  </si>
  <si>
    <t>Èáõë³ïáõ առաստաղային լուսադիոդային 18վտ IP20</t>
  </si>
  <si>
    <t>ì³ñ¹³Ï հողանցիչով 10Ա  IP20</t>
  </si>
  <si>
    <t>ì³ñ¹³Ï երկտեղ հողանցիչով 10Ա  IP20</t>
  </si>
  <si>
    <t>²Ýç³ïÇã Ù»Ïëï»ÕÝ³íáñ</t>
  </si>
  <si>
    <t>²Ýç³ïÇã »ñÏëï»ÕÝ³íáñ</t>
  </si>
  <si>
    <t xml:space="preserve">Տուփ վարդակների և անջատիչների տեղադրման համար                                                    </t>
  </si>
  <si>
    <t xml:space="preserve">Տուփ երկտեղ վարդակի տեղադրման համար                                                    </t>
  </si>
  <si>
    <r>
      <t>ПВ3-2,5ÙÙ</t>
    </r>
    <r>
      <rPr>
        <vertAlign val="superscript"/>
        <sz val="10"/>
        <rFont val="Arial LatArm"/>
        <family val="2"/>
      </rPr>
      <t>2</t>
    </r>
    <r>
      <rPr>
        <sz val="10"/>
        <rFont val="Arial LatArm"/>
        <family val="2"/>
      </rPr>
      <t xml:space="preserve"> Ñ³ïí³Íùáí պղնձե ջղերով հաղորդալարի անցկացում</t>
    </r>
  </si>
  <si>
    <t>·Ù</t>
  </si>
  <si>
    <r>
      <t>ПВ3-4ÙÙ</t>
    </r>
    <r>
      <rPr>
        <vertAlign val="superscript"/>
        <sz val="10"/>
        <rFont val="Arial LatArm"/>
        <family val="2"/>
      </rPr>
      <t>2</t>
    </r>
    <r>
      <rPr>
        <sz val="10"/>
        <rFont val="Arial LatArm"/>
        <family val="2"/>
      </rPr>
      <t xml:space="preserve"> Ñ³ïí³Íùáí պղնձե ջղերով հաղորդալարի անցկացում</t>
    </r>
  </si>
  <si>
    <r>
      <t>ПВ3-6ÙÙ</t>
    </r>
    <r>
      <rPr>
        <vertAlign val="superscript"/>
        <sz val="10"/>
        <rFont val="Arial LatArm"/>
        <family val="2"/>
      </rPr>
      <t>2</t>
    </r>
    <r>
      <rPr>
        <sz val="10"/>
        <rFont val="Arial LatArm"/>
        <family val="2"/>
      </rPr>
      <t xml:space="preserve"> Ñ³ïí³Íùáí պղնձե ջղերով հաղորդալարի անցկացում</t>
    </r>
  </si>
  <si>
    <r>
      <t>ВВГнг- 5x6ÙÙ</t>
    </r>
    <r>
      <rPr>
        <vertAlign val="superscript"/>
        <sz val="10"/>
        <rFont val="Arial LatArm"/>
        <family val="2"/>
      </rPr>
      <t>2</t>
    </r>
    <r>
      <rPr>
        <sz val="10"/>
        <rFont val="Arial LatArm"/>
        <family val="2"/>
      </rPr>
      <t xml:space="preserve"> Ñ³ïí³Íùáí պղնձե ջղերով Ù³ÉáõËÇ ³ÝóÏ³óáõÙ խրամուղով</t>
    </r>
  </si>
  <si>
    <r>
      <t>ВВГнг- 5x6ÙÙ</t>
    </r>
    <r>
      <rPr>
        <vertAlign val="superscript"/>
        <sz val="10"/>
        <rFont val="Arial LatArm"/>
        <family val="2"/>
      </rPr>
      <t>2</t>
    </r>
    <r>
      <rPr>
        <sz val="10"/>
        <rFont val="Arial LatArm"/>
        <family val="2"/>
      </rPr>
      <t xml:space="preserve"> Ñ³ïí³Íùáí պղնձե ջղերով Ù³ÉáõËÇ ³ÝóÏ³óáõÙ                               պատով</t>
    </r>
  </si>
  <si>
    <t>Ճկախողովակ PVC 20մմ</t>
  </si>
  <si>
    <t>Ճկախողովակ PVC 40մմ</t>
  </si>
  <si>
    <t>Ճկախողովակ PVC 100մմ</t>
  </si>
  <si>
    <t>4-րդ կարգի գրունտի մշակում ձեռքով</t>
  </si>
  <si>
    <t>Ավելորդ գրունտի բարձում և տեղափոխում 7կմ /0,8մ3/</t>
  </si>
  <si>
    <t>Ավազից աÝÏáÕÝ³ÏÇ å³ïñ³ëïáõÙ 1 Ù³ÉáõËÇ Ñ³Ù³ñ</t>
  </si>
  <si>
    <t>Ավազի արժեքը</t>
  </si>
  <si>
    <t>Հետլիցք տեղի գրունտով</t>
  </si>
  <si>
    <t>Երթևեկելի մասի ա/բետոնե ծածկույթի քանդում հ-25սմ հաստ.ներառյալ նախաշերտերը /2մ2/</t>
  </si>
  <si>
    <t xml:space="preserve">Շին.աղբի բարձում և տեղափոխում 7կմ </t>
  </si>
  <si>
    <t>Երթևեկելի մասի Ë×Ç ß»ñïÇ պատրաստում 17սմ հաստությամբ</t>
  </si>
  <si>
    <t>Երթևեկելի մասի խոշորահատիիկ ասֆալտաբետոնե ծածկույթի պատրաստում 5սմ հաստությամբ</t>
  </si>
  <si>
    <t>Երթևեկելի մասի մանրահատիկ ասֆալտաբետոնե ծածկույթի պատրաստում 3սմ հաստությամբ</t>
  </si>
  <si>
    <t>Մայթի ա/բետոնե ծածկույթի քանդում հ-15սմ հաստ.ներառյալ նախաշերտերը /1մ2/</t>
  </si>
  <si>
    <t>Մայթի խճի շերտի պատրաստում 12սմ հաստությամբ</t>
  </si>
  <si>
    <t>Ասֆալտաբետոնե ծածկույթների պատրաստում  3սմ հաստությամբ  (ներարյալ շենքի սալվացքը)</t>
  </si>
  <si>
    <t xml:space="preserve">Ընդամենը </t>
  </si>
  <si>
    <t>ԱԱՀ</t>
  </si>
  <si>
    <t>Ընդամենը</t>
  </si>
  <si>
    <t xml:space="preserve">                        Ì  ²  ì  ²  È  ²  Â  º  ð  Â  - Ü  ²  Ê  ²  Ð  ²  Þ  Æ  ì</t>
  </si>
  <si>
    <t xml:space="preserve">ԱՆ "ՀՎԿ ԱԶԳԱՅԻՆ ԿԵՆՏՐՈՆ" ՊՈԱԿ-ի "Տավուշ" մասնաճյուղի "Իջևան" մասնաշենքի սառնարանային պահեստի կառուցում (մնացորդ ծավալներ) </t>
  </si>
  <si>
    <t>ԿԱՊԱԼԱՌՈՒ
&lt;&lt;Կապալառուի հասցեն&gt;&gt;
&lt;&lt;Կապալառուի բանկը&gt;&gt;
Հ/Հ ------------------------
-------------------------------
(ստորագրություն)
Կ.Տ</t>
  </si>
  <si>
    <t xml:space="preserve">Պ Ա Տ Վ Ի Ր Ա Տ ՈՒ
 ԱՆ "Հիվանդությունների վերահսկման և կանխարգելման ազգային կենտրոն" ՊՈԱԿ
Հասցե` ք. Երևան, 0025, Մ. Հերացի 12
Կենտրոնական գանձապետարան
Հ/Հ 900018004649
ՀՎՀՀ 02625503
Գլխավոր տնօրենի պաշտոնակատար՝ Ա. Վանյան
---------------------------------
/ստորագրություն/
Կ.Տ
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</si>
</sst>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0.000"/>
    <numFmt numFmtId="166" formatCode="0.0"/>
    <numFmt numFmtId="167" formatCode="_-* #,##0.00_р_._-;\-* #,##0.00_р_._-;_-* &quot;-&quot;??_р_._-;_-@_-"/>
  </numFmts>
  <fonts count="24">
    <font>
      <sz val="10"/>
      <name val="Arial"/>
      <charset val="204"/>
    </font>
    <font>
      <sz val="11"/>
      <color theme="1"/>
      <name val="Calibri"/>
      <family val="2"/>
      <scheme val="minor"/>
    </font>
    <font>
      <sz val="10"/>
      <name val="Arial LatArm"/>
      <family val="2"/>
    </font>
    <font>
      <b/>
      <sz val="10"/>
      <name val="Arial LatArm"/>
      <family val="2"/>
    </font>
    <font>
      <b/>
      <sz val="11"/>
      <name val="Arial LatArm"/>
      <family val="2"/>
    </font>
    <font>
      <sz val="9"/>
      <name val="Arial LatArm"/>
      <family val="2"/>
    </font>
    <font>
      <b/>
      <sz val="9"/>
      <name val="Arial LatArm"/>
      <family val="2"/>
    </font>
    <font>
      <sz val="10"/>
      <name val="Arial"/>
      <family val="2"/>
      <charset val="204"/>
    </font>
    <font>
      <vertAlign val="superscript"/>
      <sz val="9"/>
      <name val="Arial LatArm"/>
      <family val="2"/>
    </font>
    <font>
      <sz val="10"/>
      <color rgb="FFFF0000"/>
      <name val="Arial LatArm"/>
      <family val="2"/>
    </font>
    <font>
      <vertAlign val="superscript"/>
      <sz val="10"/>
      <name val="Arial LatArm"/>
      <family val="2"/>
    </font>
    <font>
      <sz val="9"/>
      <name val="Arial Armenian"/>
      <family val="2"/>
      <charset val="204"/>
    </font>
    <font>
      <b/>
      <sz val="10"/>
      <name val="Arial Armenian"/>
      <family val="2"/>
      <charset val="204"/>
    </font>
    <font>
      <sz val="10"/>
      <name val="Arial Armenian"/>
      <family val="2"/>
      <charset val="204"/>
    </font>
    <font>
      <b/>
      <sz val="12"/>
      <name val="Arial Armenian"/>
      <family val="2"/>
      <charset val="204"/>
    </font>
    <font>
      <b/>
      <sz val="10"/>
      <color indexed="8"/>
      <name val="Arial LatArm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Armenian"/>
      <family val="2"/>
    </font>
    <font>
      <sz val="10"/>
      <name val="Arial Cyr"/>
      <family val="2"/>
    </font>
    <font>
      <sz val="10"/>
      <name val="Arial"/>
      <family val="2"/>
    </font>
    <font>
      <sz val="10"/>
      <name val="Helv"/>
      <family val="2"/>
    </font>
    <font>
      <b/>
      <sz val="12"/>
      <color theme="1"/>
      <name val="Arial Armenian"/>
      <family val="2"/>
      <charset val="204"/>
    </font>
    <font>
      <sz val="10"/>
      <color theme="1"/>
      <name val="Arial LatArm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6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8" fillId="0" borderId="0"/>
    <xf numFmtId="0" fontId="7" fillId="0" borderId="0"/>
    <xf numFmtId="0" fontId="18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7" fillId="0" borderId="0"/>
    <xf numFmtId="0" fontId="7" fillId="17" borderId="4" applyNumberFormat="0" applyFont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13" fillId="0" borderId="0"/>
    <xf numFmtId="0" fontId="18" fillId="0" borderId="0"/>
    <xf numFmtId="0" fontId="18" fillId="0" borderId="0"/>
    <xf numFmtId="0" fontId="21" fillId="0" borderId="0"/>
  </cellStyleXfs>
  <cellXfs count="103">
    <xf numFmtId="0" fontId="0" fillId="0" borderId="0" xfId="0"/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/>
    <xf numFmtId="0" fontId="2" fillId="0" borderId="0" xfId="0" applyFont="1"/>
    <xf numFmtId="165" fontId="2" fillId="0" borderId="0" xfId="0" applyNumberFormat="1" applyFont="1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/>
    <xf numFmtId="1" fontId="2" fillId="0" borderId="0" xfId="0" applyNumberFormat="1" applyFont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1" fontId="5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vertical="center" wrapText="1"/>
    </xf>
    <xf numFmtId="2" fontId="2" fillId="0" borderId="2" xfId="0" applyNumberFormat="1" applyFont="1" applyBorder="1" applyAlignment="1">
      <alignment vertical="center"/>
    </xf>
    <xf numFmtId="165" fontId="2" fillId="0" borderId="2" xfId="0" applyNumberFormat="1" applyFont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vertical="center" wrapText="1"/>
    </xf>
    <xf numFmtId="0" fontId="2" fillId="0" borderId="2" xfId="2" applyFont="1" applyFill="1" applyBorder="1" applyAlignment="1">
      <alignment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vertical="center" wrapText="1"/>
    </xf>
    <xf numFmtId="0" fontId="5" fillId="0" borderId="2" xfId="3" applyFont="1" applyFill="1" applyBorder="1" applyAlignment="1">
      <alignment horizontal="center" vertical="center"/>
    </xf>
    <xf numFmtId="2" fontId="2" fillId="0" borderId="2" xfId="3" applyNumberFormat="1" applyFont="1" applyFill="1" applyBorder="1" applyAlignment="1">
      <alignment vertical="center"/>
    </xf>
    <xf numFmtId="164" fontId="9" fillId="0" borderId="0" xfId="0" applyNumberFormat="1" applyFont="1" applyFill="1" applyBorder="1"/>
    <xf numFmtId="0" fontId="2" fillId="0" borderId="2" xfId="3" applyFont="1" applyBorder="1" applyAlignment="1">
      <alignment vertical="center" wrapText="1"/>
    </xf>
    <xf numFmtId="0" fontId="5" fillId="0" borderId="2" xfId="3" applyFont="1" applyBorder="1" applyAlignment="1">
      <alignment horizontal="center" vertical="center"/>
    </xf>
    <xf numFmtId="2" fontId="2" fillId="0" borderId="2" xfId="3" applyNumberFormat="1" applyFont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0" fontId="2" fillId="0" borderId="2" xfId="3" applyFont="1" applyBorder="1" applyAlignment="1">
      <alignment horizontal="center" vertical="center"/>
    </xf>
    <xf numFmtId="164" fontId="9" fillId="0" borderId="3" xfId="0" applyNumberFormat="1" applyFont="1" applyFill="1" applyBorder="1"/>
    <xf numFmtId="0" fontId="2" fillId="2" borderId="2" xfId="3" applyFont="1" applyFill="1" applyBorder="1" applyAlignment="1">
      <alignment vertical="center" wrapText="1"/>
    </xf>
    <xf numFmtId="0" fontId="2" fillId="2" borderId="2" xfId="2" applyFont="1" applyFill="1" applyBorder="1" applyAlignment="1">
      <alignment vertical="center" wrapText="1"/>
    </xf>
    <xf numFmtId="0" fontId="5" fillId="2" borderId="2" xfId="2" applyFont="1" applyFill="1" applyBorder="1" applyAlignment="1">
      <alignment horizontal="center" vertical="center" wrapText="1"/>
    </xf>
    <xf numFmtId="2" fontId="2" fillId="2" borderId="2" xfId="3" applyNumberFormat="1" applyFont="1" applyFill="1" applyBorder="1" applyAlignment="1">
      <alignment vertical="center" wrapText="1"/>
    </xf>
    <xf numFmtId="166" fontId="2" fillId="2" borderId="2" xfId="3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wrapText="1"/>
    </xf>
    <xf numFmtId="4" fontId="3" fillId="0" borderId="2" xfId="0" applyNumberFormat="1" applyFont="1" applyBorder="1" applyAlignment="1"/>
    <xf numFmtId="0" fontId="2" fillId="0" borderId="2" xfId="0" applyFont="1" applyFill="1" applyBorder="1" applyAlignment="1">
      <alignment horizontal="center"/>
    </xf>
    <xf numFmtId="9" fontId="11" fillId="0" borderId="2" xfId="0" applyNumberFormat="1" applyFont="1" applyFill="1" applyBorder="1" applyAlignment="1">
      <alignment horizontal="center" wrapText="1"/>
    </xf>
    <xf numFmtId="2" fontId="12" fillId="0" borderId="2" xfId="0" applyNumberFormat="1" applyFont="1" applyFill="1" applyBorder="1" applyAlignment="1">
      <alignment wrapText="1"/>
    </xf>
    <xf numFmtId="0" fontId="12" fillId="0" borderId="2" xfId="0" applyFont="1" applyFill="1" applyBorder="1" applyAlignment="1">
      <alignment horizontal="center" wrapText="1"/>
    </xf>
    <xf numFmtId="4" fontId="13" fillId="0" borderId="2" xfId="0" applyNumberFormat="1" applyFont="1" applyFill="1" applyBorder="1" applyAlignment="1">
      <alignment horizontal="center" wrapText="1"/>
    </xf>
    <xf numFmtId="4" fontId="13" fillId="0" borderId="2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/>
    </xf>
    <xf numFmtId="0" fontId="14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wrapText="1"/>
    </xf>
    <xf numFmtId="4" fontId="12" fillId="0" borderId="2" xfId="0" applyNumberFormat="1" applyFont="1" applyFill="1" applyBorder="1" applyAlignment="1">
      <alignment horizontal="center" wrapText="1"/>
    </xf>
    <xf numFmtId="4" fontId="12" fillId="0" borderId="2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2" fontId="2" fillId="0" borderId="0" xfId="0" applyNumberFormat="1" applyFont="1"/>
    <xf numFmtId="165" fontId="2" fillId="0" borderId="0" xfId="0" applyNumberFormat="1" applyFont="1" applyAlignment="1">
      <alignment horizontal="center" vertical="center"/>
    </xf>
    <xf numFmtId="0" fontId="2" fillId="0" borderId="0" xfId="0" applyFont="1" applyFill="1"/>
    <xf numFmtId="165" fontId="2" fillId="0" borderId="0" xfId="0" applyNumberFormat="1" applyFont="1" applyFill="1"/>
    <xf numFmtId="1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4" fillId="0" borderId="0" xfId="0" applyFont="1" applyFill="1"/>
    <xf numFmtId="4" fontId="4" fillId="0" borderId="0" xfId="0" applyNumberFormat="1" applyFont="1" applyFill="1"/>
    <xf numFmtId="4" fontId="3" fillId="0" borderId="0" xfId="0" applyNumberFormat="1" applyFont="1" applyFill="1"/>
    <xf numFmtId="4" fontId="2" fillId="0" borderId="0" xfId="0" applyNumberFormat="1" applyFont="1" applyFill="1"/>
    <xf numFmtId="0" fontId="9" fillId="0" borderId="0" xfId="0" applyFont="1" applyFill="1"/>
    <xf numFmtId="0" fontId="2" fillId="0" borderId="0" xfId="0" applyFont="1" applyFill="1" applyBorder="1"/>
    <xf numFmtId="164" fontId="3" fillId="0" borderId="0" xfId="0" applyNumberFormat="1" applyFont="1" applyFill="1" applyBorder="1"/>
    <xf numFmtId="165" fontId="2" fillId="0" borderId="0" xfId="0" applyNumberFormat="1" applyFont="1" applyFill="1" applyBorder="1"/>
    <xf numFmtId="0" fontId="22" fillId="0" borderId="2" xfId="0" applyFont="1" applyFill="1" applyBorder="1" applyAlignment="1">
      <alignment horizontal="left" wrapText="1"/>
    </xf>
    <xf numFmtId="164" fontId="23" fillId="0" borderId="2" xfId="0" applyNumberFormat="1" applyFont="1" applyBorder="1"/>
    <xf numFmtId="164" fontId="23" fillId="0" borderId="2" xfId="0" applyNumberFormat="1" applyFont="1" applyFill="1" applyBorder="1"/>
    <xf numFmtId="164" fontId="23" fillId="0" borderId="2" xfId="0" applyNumberFormat="1" applyFont="1" applyFill="1" applyBorder="1" applyAlignment="1">
      <alignment vertical="center"/>
    </xf>
    <xf numFmtId="164" fontId="23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15" fillId="0" borderId="0" xfId="3" applyNumberFormat="1" applyFont="1" applyFill="1" applyBorder="1" applyAlignment="1" applyProtection="1">
      <alignment horizontal="left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56">
    <cellStyle name="20% - Акцент1" xfId="5"/>
    <cellStyle name="20% - Акцент2" xfId="6"/>
    <cellStyle name="20% - Акцент3" xfId="7"/>
    <cellStyle name="20% - Акцент4" xfId="8"/>
    <cellStyle name="20% - Акцент5" xfId="9"/>
    <cellStyle name="20% - Акцент6" xfId="10"/>
    <cellStyle name="40% - Акцент1" xfId="11"/>
    <cellStyle name="40% - Акцент2" xfId="12"/>
    <cellStyle name="40% - Акцент3" xfId="13"/>
    <cellStyle name="40% - Акцент4" xfId="14"/>
    <cellStyle name="40% - Акцент5" xfId="15"/>
    <cellStyle name="40% - Акцент6" xfId="16"/>
    <cellStyle name="60% - Акцент1" xfId="17"/>
    <cellStyle name="60% - Акцент2" xfId="18"/>
    <cellStyle name="60% - Акцент3" xfId="19"/>
    <cellStyle name="60% - Акцент4" xfId="20"/>
    <cellStyle name="60% - Акцент5" xfId="21"/>
    <cellStyle name="60% - Акцент6" xfId="22"/>
    <cellStyle name="Comma 2" xfId="23"/>
    <cellStyle name="Comma 3" xfId="24"/>
    <cellStyle name="Normal" xfId="0" builtinId="0"/>
    <cellStyle name="Normal 10" xfId="25"/>
    <cellStyle name="Normal 10 2" xfId="3"/>
    <cellStyle name="Normal 10_1.Majr MANKAPARTEZ  dizainov" xfId="26"/>
    <cellStyle name="Normal 11" xfId="27"/>
    <cellStyle name="Normal 2" xfId="28"/>
    <cellStyle name="Normal 2 2" xfId="29"/>
    <cellStyle name="Normal 2 2 2" xfId="30"/>
    <cellStyle name="Normal 2 3" xfId="31"/>
    <cellStyle name="Normal 2 4" xfId="32"/>
    <cellStyle name="Normal 2 5" xfId="33"/>
    <cellStyle name="Normal 2_1.Копия SMETA BANADZEV-26.08.2015 (1) (1)" xfId="34"/>
    <cellStyle name="Normal 3" xfId="35"/>
    <cellStyle name="Normal 3 2" xfId="36"/>
    <cellStyle name="Normal 3 2 2" xfId="37"/>
    <cellStyle name="Normal 3 3" xfId="38"/>
    <cellStyle name="Normal 3 4" xfId="39"/>
    <cellStyle name="Normal 3_1.Копия SMETA BANADZEV-26.08.2015 (1) (1)" xfId="40"/>
    <cellStyle name="Normal 4" xfId="41"/>
    <cellStyle name="Normal 5" xfId="42"/>
    <cellStyle name="Normal 6" xfId="43"/>
    <cellStyle name="Normal 7" xfId="44"/>
    <cellStyle name="Normal 7 2" xfId="45"/>
    <cellStyle name="Normal 8" xfId="46"/>
    <cellStyle name="Normal 9" xfId="47"/>
    <cellStyle name="Normal_Asfalt  2" xfId="2"/>
    <cellStyle name="Normal_Haykashen dproc  2" xfId="1"/>
    <cellStyle name="Note 2" xfId="48"/>
    <cellStyle name="Percent 2" xfId="49"/>
    <cellStyle name="Обычный 2" xfId="50"/>
    <cellStyle name="Обычный 2 2" xfId="51"/>
    <cellStyle name="Обычный 3" xfId="52"/>
    <cellStyle name="Обычный 3 2" xfId="53"/>
    <cellStyle name="Обычный 3_111-Uxvac-Gjumri ostikanutjun" xfId="54"/>
    <cellStyle name="Обычный_TIGRAN1SM 2" xfId="4"/>
    <cellStyle name="Стиль 1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_manukyan\Gnumner%20Canc\Gnumner\Gnumner_HVKAK_2021\_GH_\23_Sarnaranneri_shinararutyun\Nakhagtser\Tavush\Tavush-Ijevan_Mnacord%20NAXAH_CAVALN_%20tende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mpopagir"/>
      <sheetName val="Titul"/>
      <sheetName val="kazm"/>
      <sheetName val="bac "/>
      <sheetName val="Obyekt"/>
      <sheetName val="Ampop"/>
      <sheetName val="1"/>
      <sheetName val="caval"/>
      <sheetName val="2"/>
      <sheetName val="3"/>
      <sheetName val="4"/>
      <sheetName val="5"/>
      <sheetName val="TER AKT"/>
      <sheetName val="Cavalat-mnacord"/>
      <sheetName val="Cav-mnac-gner"/>
      <sheetName val="CAV_MRCUY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92">
          <cell r="P92">
            <v>31.76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38"/>
  <sheetViews>
    <sheetView tabSelected="1" zoomScale="90" zoomScaleNormal="90" workbookViewId="0">
      <selection activeCell="H4" sqref="H4"/>
    </sheetView>
  </sheetViews>
  <sheetFormatPr defaultRowHeight="12.75"/>
  <cols>
    <col min="1" max="1" width="4.7109375" style="65" customWidth="1"/>
    <col min="2" max="2" width="47" style="76" customWidth="1"/>
    <col min="3" max="3" width="5.140625" style="77" bestFit="1" customWidth="1"/>
    <col min="4" max="4" width="7.7109375" style="78" bestFit="1" customWidth="1"/>
    <col min="5" max="5" width="9.42578125" style="65" customWidth="1"/>
    <col min="6" max="6" width="11.28515625" style="79" customWidth="1"/>
    <col min="7" max="7" width="13" style="2" customWidth="1"/>
    <col min="8" max="8" width="19.140625" style="3" bestFit="1" customWidth="1"/>
    <col min="9" max="9" width="16.28515625" style="3" customWidth="1"/>
    <col min="10" max="10" width="9.140625" style="3"/>
    <col min="11" max="11" width="9.140625" style="4"/>
    <col min="12" max="16384" width="9.140625" style="3"/>
  </cols>
  <sheetData>
    <row r="1" spans="1:18" ht="23.25" customHeight="1">
      <c r="A1" s="1"/>
      <c r="B1" s="98" t="s">
        <v>110</v>
      </c>
      <c r="C1" s="98"/>
      <c r="D1" s="98"/>
      <c r="E1" s="98"/>
      <c r="F1" s="98"/>
      <c r="H1" s="80"/>
      <c r="I1" s="80"/>
      <c r="J1" s="80"/>
      <c r="K1" s="81"/>
      <c r="L1" s="80"/>
      <c r="M1" s="80"/>
      <c r="N1" s="80"/>
      <c r="O1" s="80"/>
      <c r="P1" s="80"/>
      <c r="Q1" s="80"/>
      <c r="R1" s="80"/>
    </row>
    <row r="2" spans="1:18" ht="60.75" customHeight="1">
      <c r="A2" s="1"/>
      <c r="B2" s="100" t="s">
        <v>111</v>
      </c>
      <c r="C2" s="100"/>
      <c r="D2" s="100"/>
      <c r="E2" s="100"/>
      <c r="F2" s="100"/>
      <c r="G2" s="100"/>
      <c r="H2" s="80"/>
      <c r="I2" s="80"/>
      <c r="J2" s="80"/>
      <c r="K2" s="81"/>
      <c r="L2" s="80"/>
      <c r="M2" s="80"/>
      <c r="N2" s="80"/>
      <c r="O2" s="80"/>
      <c r="P2" s="80"/>
      <c r="Q2" s="80"/>
      <c r="R2" s="80"/>
    </row>
    <row r="3" spans="1:18" ht="9.75" customHeight="1">
      <c r="A3" s="5"/>
      <c r="B3" s="5"/>
      <c r="C3" s="6"/>
      <c r="D3" s="5"/>
      <c r="E3" s="5"/>
      <c r="F3" s="5"/>
      <c r="H3" s="80"/>
      <c r="I3" s="80"/>
      <c r="J3" s="80"/>
      <c r="K3" s="81"/>
      <c r="L3" s="80"/>
      <c r="M3" s="80"/>
      <c r="N3" s="80"/>
      <c r="O3" s="80"/>
      <c r="P3" s="80"/>
      <c r="Q3" s="80"/>
      <c r="R3" s="80"/>
    </row>
    <row r="4" spans="1:18" ht="50.25" customHeight="1">
      <c r="A4" s="7" t="s">
        <v>0</v>
      </c>
      <c r="B4" s="8" t="s">
        <v>1</v>
      </c>
      <c r="C4" s="9" t="s">
        <v>2</v>
      </c>
      <c r="D4" s="10" t="s">
        <v>3</v>
      </c>
      <c r="E4" s="11" t="s">
        <v>4</v>
      </c>
      <c r="F4" s="12" t="s">
        <v>5</v>
      </c>
      <c r="G4" s="12" t="s">
        <v>6</v>
      </c>
      <c r="H4" s="80"/>
      <c r="I4" s="80"/>
      <c r="J4" s="80"/>
      <c r="K4" s="81"/>
      <c r="L4" s="80"/>
      <c r="M4" s="80"/>
      <c r="N4" s="80"/>
      <c r="O4" s="80"/>
      <c r="P4" s="80"/>
      <c r="Q4" s="80"/>
      <c r="R4" s="80"/>
    </row>
    <row r="5" spans="1:18" s="17" customFormat="1">
      <c r="A5" s="13" t="s">
        <v>7</v>
      </c>
      <c r="B5" s="13">
        <v>2</v>
      </c>
      <c r="C5" s="14">
        <v>3</v>
      </c>
      <c r="D5" s="13">
        <v>4</v>
      </c>
      <c r="E5" s="15">
        <v>5</v>
      </c>
      <c r="F5" s="15">
        <v>6</v>
      </c>
      <c r="G5" s="16"/>
      <c r="H5" s="82"/>
      <c r="I5" s="82"/>
      <c r="J5" s="82"/>
      <c r="K5" s="83"/>
      <c r="L5" s="82"/>
      <c r="M5" s="82"/>
      <c r="N5" s="82"/>
      <c r="O5" s="82"/>
      <c r="P5" s="82"/>
      <c r="Q5" s="82"/>
      <c r="R5" s="82"/>
    </row>
    <row r="6" spans="1:18" ht="14.25" customHeight="1">
      <c r="A6" s="18"/>
      <c r="B6" s="19" t="s">
        <v>8</v>
      </c>
      <c r="C6" s="20"/>
      <c r="D6" s="18"/>
      <c r="E6" s="18"/>
      <c r="F6" s="13"/>
      <c r="G6" s="16"/>
      <c r="H6" s="80"/>
      <c r="I6" s="80"/>
      <c r="J6" s="80"/>
      <c r="K6" s="81"/>
      <c r="L6" s="80"/>
      <c r="M6" s="80"/>
      <c r="N6" s="80"/>
      <c r="O6" s="80"/>
      <c r="P6" s="80"/>
      <c r="Q6" s="80"/>
      <c r="R6" s="80"/>
    </row>
    <row r="7" spans="1:18" ht="24.95" customHeight="1">
      <c r="A7" s="21"/>
      <c r="B7" s="22" t="s">
        <v>9</v>
      </c>
      <c r="C7" s="23"/>
      <c r="D7" s="24"/>
      <c r="E7" s="25"/>
      <c r="F7" s="26"/>
      <c r="G7" s="16"/>
      <c r="H7" s="80"/>
      <c r="I7" s="80"/>
      <c r="J7" s="80"/>
      <c r="K7" s="81"/>
      <c r="L7" s="80"/>
      <c r="M7" s="80"/>
      <c r="N7" s="80"/>
      <c r="O7" s="80"/>
      <c r="P7" s="80"/>
      <c r="Q7" s="80"/>
      <c r="R7" s="80"/>
    </row>
    <row r="8" spans="1:18" ht="24.95" customHeight="1">
      <c r="A8" s="27">
        <v>1</v>
      </c>
      <c r="B8" s="28" t="s">
        <v>10</v>
      </c>
      <c r="C8" s="29" t="s">
        <v>11</v>
      </c>
      <c r="D8" s="30">
        <v>33.799999999999997</v>
      </c>
      <c r="E8" s="25">
        <v>15.668047225372412</v>
      </c>
      <c r="F8" s="26">
        <f>D8*E8</f>
        <v>529.57999621758745</v>
      </c>
      <c r="G8" s="93">
        <f t="shared" ref="G8:G33" si="0">(E8*D8)+(11%*F8)</f>
        <v>587.83379580152211</v>
      </c>
      <c r="H8" s="80"/>
      <c r="I8" s="80"/>
      <c r="J8" s="80"/>
      <c r="K8" s="81"/>
      <c r="L8" s="80"/>
      <c r="M8" s="80"/>
      <c r="N8" s="80"/>
      <c r="O8" s="80"/>
      <c r="P8" s="80"/>
      <c r="Q8" s="80"/>
      <c r="R8" s="80"/>
    </row>
    <row r="9" spans="1:18" ht="30.75" customHeight="1">
      <c r="A9" s="27">
        <v>2</v>
      </c>
      <c r="B9" s="31" t="s">
        <v>12</v>
      </c>
      <c r="C9" s="32" t="s">
        <v>11</v>
      </c>
      <c r="D9" s="33">
        <v>1.95</v>
      </c>
      <c r="E9" s="25">
        <v>13.172345018132868</v>
      </c>
      <c r="F9" s="26">
        <f>D9*E9</f>
        <v>25.686072785359091</v>
      </c>
      <c r="G9" s="93">
        <f t="shared" si="0"/>
        <v>28.51154079174859</v>
      </c>
      <c r="H9" s="80"/>
      <c r="I9" s="80"/>
      <c r="J9" s="80"/>
      <c r="K9" s="81"/>
      <c r="L9" s="80"/>
      <c r="M9" s="80"/>
      <c r="N9" s="80"/>
      <c r="O9" s="80"/>
      <c r="P9" s="80"/>
      <c r="Q9" s="80"/>
      <c r="R9" s="80"/>
    </row>
    <row r="10" spans="1:18" ht="30.75" customHeight="1">
      <c r="A10" s="27"/>
      <c r="B10" s="22" t="s">
        <v>13</v>
      </c>
      <c r="C10" s="29"/>
      <c r="D10" s="30"/>
      <c r="E10" s="25"/>
      <c r="F10" s="26"/>
      <c r="G10" s="93">
        <f t="shared" si="0"/>
        <v>0</v>
      </c>
      <c r="H10" s="80"/>
      <c r="I10" s="80"/>
      <c r="J10" s="80"/>
      <c r="K10" s="81"/>
      <c r="L10" s="80"/>
      <c r="M10" s="80"/>
      <c r="N10" s="80"/>
      <c r="O10" s="80"/>
      <c r="P10" s="80"/>
      <c r="Q10" s="80"/>
      <c r="R10" s="80"/>
    </row>
    <row r="11" spans="1:18" ht="33" customHeight="1">
      <c r="A11" s="21">
        <v>3</v>
      </c>
      <c r="B11" s="28" t="s">
        <v>14</v>
      </c>
      <c r="C11" s="29" t="s">
        <v>15</v>
      </c>
      <c r="D11" s="30">
        <v>9.15</v>
      </c>
      <c r="E11" s="25">
        <v>23.12550810004582</v>
      </c>
      <c r="F11" s="26">
        <f t="shared" ref="F11:F17" si="1">D11*E11</f>
        <v>211.59839911541926</v>
      </c>
      <c r="G11" s="93">
        <f t="shared" si="0"/>
        <v>234.87422301811537</v>
      </c>
      <c r="H11" s="80"/>
      <c r="I11" s="80"/>
      <c r="J11" s="80"/>
      <c r="K11" s="81"/>
      <c r="L11" s="80"/>
      <c r="M11" s="80"/>
      <c r="N11" s="80"/>
      <c r="O11" s="80"/>
      <c r="P11" s="80"/>
      <c r="Q11" s="80"/>
      <c r="R11" s="80"/>
    </row>
    <row r="12" spans="1:18" ht="33" customHeight="1">
      <c r="A12" s="21">
        <v>4</v>
      </c>
      <c r="B12" s="28" t="s">
        <v>16</v>
      </c>
      <c r="C12" s="29" t="s">
        <v>15</v>
      </c>
      <c r="D12" s="30">
        <v>2.1</v>
      </c>
      <c r="E12" s="25">
        <v>43.233491508788134</v>
      </c>
      <c r="F12" s="26">
        <f t="shared" si="1"/>
        <v>90.79033216845508</v>
      </c>
      <c r="G12" s="93">
        <f t="shared" si="0"/>
        <v>100.77726870698514</v>
      </c>
      <c r="H12" s="80"/>
      <c r="I12" s="80"/>
      <c r="J12" s="80"/>
      <c r="K12" s="81"/>
      <c r="L12" s="80"/>
      <c r="M12" s="80"/>
      <c r="N12" s="80"/>
      <c r="O12" s="80"/>
      <c r="P12" s="80"/>
      <c r="Q12" s="80"/>
      <c r="R12" s="80"/>
    </row>
    <row r="13" spans="1:18" ht="24.95" customHeight="1">
      <c r="A13" s="21">
        <v>5</v>
      </c>
      <c r="B13" s="28" t="s">
        <v>17</v>
      </c>
      <c r="C13" s="29" t="s">
        <v>11</v>
      </c>
      <c r="D13" s="30">
        <v>3.3</v>
      </c>
      <c r="E13" s="25">
        <v>4.403968910054421</v>
      </c>
      <c r="F13" s="26">
        <f t="shared" si="1"/>
        <v>14.533097403179589</v>
      </c>
      <c r="G13" s="93">
        <f t="shared" si="0"/>
        <v>16.131738117529345</v>
      </c>
      <c r="H13" s="80"/>
      <c r="I13" s="80"/>
      <c r="J13" s="80"/>
      <c r="K13" s="81"/>
      <c r="L13" s="80"/>
      <c r="M13" s="80"/>
      <c r="N13" s="80"/>
      <c r="O13" s="80"/>
      <c r="P13" s="80"/>
      <c r="Q13" s="80"/>
      <c r="R13" s="80"/>
    </row>
    <row r="14" spans="1:18" ht="24.95" customHeight="1">
      <c r="A14" s="21">
        <v>6</v>
      </c>
      <c r="B14" s="28" t="s">
        <v>18</v>
      </c>
      <c r="C14" s="29" t="s">
        <v>11</v>
      </c>
      <c r="D14" s="30">
        <f>+'[1]2'!P92</f>
        <v>31.76</v>
      </c>
      <c r="E14" s="25">
        <v>11.016476904839768</v>
      </c>
      <c r="F14" s="26">
        <f t="shared" si="1"/>
        <v>349.88330649771109</v>
      </c>
      <c r="G14" s="93">
        <f t="shared" si="0"/>
        <v>388.37047021245928</v>
      </c>
      <c r="H14" s="80"/>
      <c r="I14" s="80"/>
      <c r="J14" s="80"/>
      <c r="K14" s="81"/>
      <c r="L14" s="80"/>
      <c r="M14" s="80"/>
      <c r="N14" s="80"/>
      <c r="O14" s="80"/>
      <c r="P14" s="80"/>
      <c r="Q14" s="80"/>
      <c r="R14" s="80"/>
    </row>
    <row r="15" spans="1:18" ht="24.95" customHeight="1">
      <c r="A15" s="21">
        <v>7</v>
      </c>
      <c r="B15" s="28" t="s">
        <v>19</v>
      </c>
      <c r="C15" s="29" t="s">
        <v>11</v>
      </c>
      <c r="D15" s="30">
        <v>33.5</v>
      </c>
      <c r="E15" s="25">
        <v>7.0419482661987436</v>
      </c>
      <c r="F15" s="26">
        <f>D15*E15</f>
        <v>235.90526691765791</v>
      </c>
      <c r="G15" s="93">
        <f t="shared" si="0"/>
        <v>261.85484627860029</v>
      </c>
      <c r="H15" s="80"/>
      <c r="I15" s="80"/>
      <c r="J15" s="80"/>
      <c r="K15" s="81"/>
      <c r="L15" s="80"/>
      <c r="M15" s="80"/>
      <c r="N15" s="80"/>
      <c r="O15" s="80"/>
      <c r="P15" s="80"/>
      <c r="Q15" s="80"/>
      <c r="R15" s="80"/>
    </row>
    <row r="16" spans="1:18" ht="35.25" customHeight="1">
      <c r="A16" s="21">
        <v>8</v>
      </c>
      <c r="B16" s="28" t="s">
        <v>20</v>
      </c>
      <c r="C16" s="29" t="s">
        <v>11</v>
      </c>
      <c r="D16" s="30">
        <v>25.25</v>
      </c>
      <c r="E16" s="25">
        <v>1.4290888110224076</v>
      </c>
      <c r="F16" s="26">
        <f t="shared" si="1"/>
        <v>36.084492478315795</v>
      </c>
      <c r="G16" s="93">
        <f t="shared" si="0"/>
        <v>40.053786650930533</v>
      </c>
      <c r="H16" s="80"/>
      <c r="I16" s="80"/>
      <c r="J16" s="80"/>
      <c r="K16" s="81"/>
      <c r="L16" s="80"/>
      <c r="M16" s="80"/>
      <c r="N16" s="80"/>
      <c r="O16" s="80"/>
      <c r="P16" s="80"/>
      <c r="Q16" s="80"/>
      <c r="R16" s="80"/>
    </row>
    <row r="17" spans="1:18" ht="24.95" customHeight="1">
      <c r="A17" s="21">
        <v>9</v>
      </c>
      <c r="B17" s="28" t="s">
        <v>21</v>
      </c>
      <c r="C17" s="29" t="s">
        <v>11</v>
      </c>
      <c r="D17" s="30">
        <v>33.5</v>
      </c>
      <c r="E17" s="25">
        <v>1.7779828908320177</v>
      </c>
      <c r="F17" s="26">
        <f t="shared" si="1"/>
        <v>59.56242684287259</v>
      </c>
      <c r="G17" s="93">
        <f t="shared" si="0"/>
        <v>66.11429379558858</v>
      </c>
      <c r="H17" s="80"/>
      <c r="I17" s="80"/>
      <c r="J17" s="80"/>
      <c r="K17" s="81"/>
      <c r="L17" s="80"/>
      <c r="M17" s="80"/>
      <c r="N17" s="80"/>
      <c r="O17" s="80"/>
      <c r="P17" s="80"/>
      <c r="Q17" s="80"/>
      <c r="R17" s="80"/>
    </row>
    <row r="18" spans="1:18" ht="19.5" customHeight="1">
      <c r="A18" s="21"/>
      <c r="B18" s="22" t="s">
        <v>22</v>
      </c>
      <c r="C18" s="29"/>
      <c r="D18" s="30"/>
      <c r="E18" s="25">
        <v>0</v>
      </c>
      <c r="F18" s="26"/>
      <c r="G18" s="93">
        <f t="shared" si="0"/>
        <v>0</v>
      </c>
      <c r="H18" s="80"/>
      <c r="I18" s="80"/>
      <c r="J18" s="80"/>
      <c r="K18" s="81"/>
      <c r="L18" s="80"/>
      <c r="M18" s="80"/>
      <c r="N18" s="80"/>
      <c r="O18" s="80"/>
      <c r="P18" s="80"/>
      <c r="Q18" s="80"/>
      <c r="R18" s="80"/>
    </row>
    <row r="19" spans="1:18" ht="24.95" customHeight="1">
      <c r="A19" s="21">
        <v>10</v>
      </c>
      <c r="B19" s="28" t="s">
        <v>23</v>
      </c>
      <c r="C19" s="29" t="s">
        <v>24</v>
      </c>
      <c r="D19" s="30">
        <v>1</v>
      </c>
      <c r="E19" s="25">
        <v>31.920332426461087</v>
      </c>
      <c r="F19" s="26">
        <f>D19*E19</f>
        <v>31.920332426461087</v>
      </c>
      <c r="G19" s="93">
        <f t="shared" si="0"/>
        <v>35.431568993371805</v>
      </c>
      <c r="H19" s="80"/>
      <c r="I19" s="80"/>
      <c r="J19" s="80"/>
      <c r="K19" s="81"/>
      <c r="L19" s="80"/>
      <c r="M19" s="80"/>
      <c r="N19" s="80"/>
      <c r="O19" s="80"/>
      <c r="P19" s="80"/>
      <c r="Q19" s="80"/>
      <c r="R19" s="80"/>
    </row>
    <row r="20" spans="1:18" ht="18" customHeight="1">
      <c r="A20" s="21"/>
      <c r="B20" s="22" t="s">
        <v>25</v>
      </c>
      <c r="C20" s="29"/>
      <c r="D20" s="30"/>
      <c r="E20" s="25">
        <v>0</v>
      </c>
      <c r="F20" s="26"/>
      <c r="G20" s="93">
        <f t="shared" si="0"/>
        <v>0</v>
      </c>
      <c r="H20" s="80"/>
      <c r="I20" s="80"/>
      <c r="J20" s="80"/>
      <c r="K20" s="81"/>
      <c r="L20" s="80"/>
      <c r="M20" s="80"/>
      <c r="N20" s="80"/>
      <c r="O20" s="80"/>
      <c r="P20" s="80"/>
      <c r="Q20" s="80"/>
      <c r="R20" s="80"/>
    </row>
    <row r="21" spans="1:18" ht="43.5" customHeight="1">
      <c r="A21" s="21">
        <v>11</v>
      </c>
      <c r="B21" s="31" t="s">
        <v>26</v>
      </c>
      <c r="C21" s="32" t="s">
        <v>11</v>
      </c>
      <c r="D21" s="33">
        <v>6</v>
      </c>
      <c r="E21" s="25">
        <v>31.583701508149158</v>
      </c>
      <c r="F21" s="26">
        <f>D21*E21</f>
        <v>189.50220904889494</v>
      </c>
      <c r="G21" s="93">
        <f t="shared" si="0"/>
        <v>210.34745204427338</v>
      </c>
      <c r="H21" s="80"/>
      <c r="I21" s="80"/>
      <c r="J21" s="80"/>
      <c r="K21" s="81"/>
      <c r="L21" s="80"/>
      <c r="M21" s="80"/>
      <c r="N21" s="80"/>
      <c r="O21" s="80"/>
      <c r="P21" s="80"/>
      <c r="Q21" s="80"/>
      <c r="R21" s="80"/>
    </row>
    <row r="22" spans="1:18" ht="30.75" customHeight="1">
      <c r="A22" s="21">
        <v>12</v>
      </c>
      <c r="B22" s="28" t="s">
        <v>27</v>
      </c>
      <c r="C22" s="29" t="s">
        <v>11</v>
      </c>
      <c r="D22" s="30">
        <v>36</v>
      </c>
      <c r="E22" s="25">
        <v>16.14253362531986</v>
      </c>
      <c r="F22" s="26">
        <f>D22*E22</f>
        <v>581.13121051151495</v>
      </c>
      <c r="G22" s="93">
        <f t="shared" si="0"/>
        <v>645.05564366778162</v>
      </c>
      <c r="H22" s="80"/>
      <c r="I22" s="80"/>
      <c r="J22" s="80"/>
      <c r="K22" s="81"/>
      <c r="L22" s="80"/>
      <c r="M22" s="80"/>
      <c r="N22" s="80"/>
      <c r="O22" s="80"/>
      <c r="P22" s="80"/>
      <c r="Q22" s="80"/>
      <c r="R22" s="80"/>
    </row>
    <row r="23" spans="1:18" ht="24.95" customHeight="1">
      <c r="A23" s="21">
        <v>13</v>
      </c>
      <c r="B23" s="28" t="s">
        <v>28</v>
      </c>
      <c r="C23" s="29" t="s">
        <v>11</v>
      </c>
      <c r="D23" s="30">
        <v>73</v>
      </c>
      <c r="E23" s="25">
        <v>4.0797665809009187</v>
      </c>
      <c r="F23" s="26">
        <f>D23*E23</f>
        <v>297.82296040576705</v>
      </c>
      <c r="G23" s="93">
        <f t="shared" si="0"/>
        <v>330.5834860504014</v>
      </c>
      <c r="H23" s="80"/>
      <c r="I23" s="80"/>
      <c r="J23" s="80"/>
      <c r="K23" s="81"/>
      <c r="L23" s="80"/>
      <c r="M23" s="80"/>
      <c r="N23" s="80"/>
      <c r="O23" s="80"/>
      <c r="P23" s="80"/>
      <c r="Q23" s="80"/>
      <c r="R23" s="80"/>
    </row>
    <row r="24" spans="1:18" ht="24.95" customHeight="1">
      <c r="A24" s="21">
        <v>14</v>
      </c>
      <c r="B24" s="28" t="s">
        <v>29</v>
      </c>
      <c r="C24" s="29" t="s">
        <v>11</v>
      </c>
      <c r="D24" s="30">
        <v>73</v>
      </c>
      <c r="E24" s="25">
        <v>0.96265555241898992</v>
      </c>
      <c r="F24" s="26">
        <f>D24*E24</f>
        <v>70.273855326586258</v>
      </c>
      <c r="G24" s="93">
        <f t="shared" si="0"/>
        <v>78.003979412510745</v>
      </c>
      <c r="H24" s="80"/>
      <c r="I24" s="80"/>
      <c r="J24" s="80"/>
      <c r="K24" s="81"/>
      <c r="L24" s="80"/>
      <c r="M24" s="80"/>
      <c r="N24" s="80"/>
      <c r="O24" s="80"/>
      <c r="P24" s="80"/>
      <c r="Q24" s="80"/>
      <c r="R24" s="80"/>
    </row>
    <row r="25" spans="1:18" ht="33" customHeight="1">
      <c r="A25" s="21">
        <v>15</v>
      </c>
      <c r="B25" s="28" t="s">
        <v>30</v>
      </c>
      <c r="C25" s="29" t="s">
        <v>11</v>
      </c>
      <c r="D25" s="34">
        <v>109</v>
      </c>
      <c r="E25" s="25">
        <v>1.4606263184112487</v>
      </c>
      <c r="F25" s="26">
        <f>D25*E25</f>
        <v>159.20826870682612</v>
      </c>
      <c r="G25" s="93">
        <f t="shared" si="0"/>
        <v>176.72117826457699</v>
      </c>
      <c r="H25" s="80"/>
      <c r="I25" s="80"/>
      <c r="J25" s="80"/>
      <c r="K25" s="81"/>
      <c r="L25" s="80"/>
      <c r="M25" s="80"/>
      <c r="N25" s="80"/>
      <c r="O25" s="80"/>
      <c r="P25" s="80"/>
      <c r="Q25" s="80"/>
      <c r="R25" s="80"/>
    </row>
    <row r="26" spans="1:18" ht="19.5" customHeight="1">
      <c r="A26" s="27"/>
      <c r="B26" s="22" t="s">
        <v>31</v>
      </c>
      <c r="C26" s="29"/>
      <c r="D26" s="34"/>
      <c r="E26" s="25">
        <v>0</v>
      </c>
      <c r="F26" s="26"/>
      <c r="G26" s="93">
        <f t="shared" si="0"/>
        <v>0</v>
      </c>
      <c r="H26" s="80"/>
      <c r="I26" s="80"/>
      <c r="J26" s="80"/>
      <c r="K26" s="81"/>
      <c r="L26" s="80"/>
      <c r="M26" s="80"/>
      <c r="N26" s="80"/>
      <c r="O26" s="80"/>
      <c r="P26" s="80"/>
      <c r="Q26" s="80"/>
      <c r="R26" s="80"/>
    </row>
    <row r="27" spans="1:18" ht="26.25" customHeight="1">
      <c r="A27" s="21">
        <v>16</v>
      </c>
      <c r="B27" s="35" t="s">
        <v>32</v>
      </c>
      <c r="C27" s="36" t="s">
        <v>33</v>
      </c>
      <c r="D27" s="34">
        <v>1.36</v>
      </c>
      <c r="E27" s="25">
        <v>14.901384778767996</v>
      </c>
      <c r="F27" s="26">
        <f>D27*E27</f>
        <v>20.265883299124475</v>
      </c>
      <c r="G27" s="93">
        <f t="shared" si="0"/>
        <v>22.495130462028168</v>
      </c>
      <c r="H27" s="80"/>
      <c r="I27" s="80"/>
      <c r="J27" s="80"/>
      <c r="K27" s="81"/>
      <c r="L27" s="80"/>
      <c r="M27" s="80"/>
      <c r="N27" s="80"/>
      <c r="O27" s="80"/>
      <c r="P27" s="80"/>
      <c r="Q27" s="80"/>
      <c r="R27" s="80"/>
    </row>
    <row r="28" spans="1:18" ht="33.75" customHeight="1">
      <c r="A28" s="21">
        <v>17</v>
      </c>
      <c r="B28" s="35" t="s">
        <v>34</v>
      </c>
      <c r="C28" s="36" t="s">
        <v>35</v>
      </c>
      <c r="D28" s="34">
        <v>21</v>
      </c>
      <c r="E28" s="25">
        <v>6.3059134441067135</v>
      </c>
      <c r="F28" s="26">
        <f>D28*E28</f>
        <v>132.42418232624098</v>
      </c>
      <c r="G28" s="93">
        <f t="shared" si="0"/>
        <v>146.99084238212748</v>
      </c>
      <c r="H28" s="80"/>
      <c r="I28" s="80"/>
      <c r="J28" s="80"/>
      <c r="K28" s="81"/>
      <c r="L28" s="80"/>
      <c r="M28" s="80"/>
      <c r="N28" s="80"/>
      <c r="O28" s="80"/>
      <c r="P28" s="80"/>
      <c r="Q28" s="80"/>
      <c r="R28" s="80"/>
    </row>
    <row r="29" spans="1:18" ht="24.95" customHeight="1">
      <c r="A29" s="21"/>
      <c r="B29" s="22" t="s">
        <v>36</v>
      </c>
      <c r="C29" s="36"/>
      <c r="D29" s="34"/>
      <c r="E29" s="25">
        <v>0</v>
      </c>
      <c r="F29" s="26"/>
      <c r="G29" s="93">
        <f t="shared" si="0"/>
        <v>0</v>
      </c>
      <c r="H29" s="80"/>
      <c r="I29" s="80"/>
      <c r="J29" s="80"/>
      <c r="K29" s="81"/>
      <c r="L29" s="80"/>
      <c r="M29" s="80"/>
      <c r="N29" s="80"/>
      <c r="O29" s="80"/>
      <c r="P29" s="80"/>
      <c r="Q29" s="80"/>
      <c r="R29" s="80"/>
    </row>
    <row r="30" spans="1:18" ht="45.95" customHeight="1">
      <c r="A30" s="37">
        <v>18</v>
      </c>
      <c r="B30" s="38" t="s">
        <v>37</v>
      </c>
      <c r="C30" s="39" t="s">
        <v>35</v>
      </c>
      <c r="D30" s="40">
        <v>1</v>
      </c>
      <c r="E30" s="25">
        <v>3.0183325497865181</v>
      </c>
      <c r="F30" s="26">
        <f t="shared" ref="F30:F42" si="2">D30*E30</f>
        <v>3.0183325497865181</v>
      </c>
      <c r="G30" s="93">
        <f t="shared" si="0"/>
        <v>3.350349130263035</v>
      </c>
      <c r="H30" s="80"/>
      <c r="I30" s="80"/>
      <c r="J30" s="80"/>
      <c r="K30" s="81"/>
      <c r="L30" s="80"/>
      <c r="M30" s="80"/>
      <c r="N30" s="80"/>
      <c r="O30" s="80"/>
      <c r="P30" s="80"/>
      <c r="Q30" s="80"/>
      <c r="R30" s="80"/>
    </row>
    <row r="31" spans="1:18" ht="42" customHeight="1">
      <c r="A31" s="37">
        <v>19</v>
      </c>
      <c r="B31" s="38" t="s">
        <v>38</v>
      </c>
      <c r="C31" s="39" t="s">
        <v>35</v>
      </c>
      <c r="D31" s="40">
        <v>4</v>
      </c>
      <c r="E31" s="25">
        <v>2.9589617078390362</v>
      </c>
      <c r="F31" s="26">
        <f t="shared" si="2"/>
        <v>11.835846831356145</v>
      </c>
      <c r="G31" s="93">
        <f t="shared" si="0"/>
        <v>13.137789982805321</v>
      </c>
      <c r="H31" s="80"/>
      <c r="I31" s="80"/>
      <c r="J31" s="80"/>
      <c r="K31" s="81"/>
      <c r="L31" s="80"/>
      <c r="M31" s="80"/>
      <c r="N31" s="80"/>
      <c r="O31" s="80"/>
      <c r="P31" s="80"/>
      <c r="Q31" s="80"/>
      <c r="R31" s="80"/>
    </row>
    <row r="32" spans="1:18" ht="24.95" customHeight="1">
      <c r="A32" s="37">
        <v>20</v>
      </c>
      <c r="B32" s="38" t="s">
        <v>39</v>
      </c>
      <c r="C32" s="39" t="s">
        <v>40</v>
      </c>
      <c r="D32" s="40">
        <v>2</v>
      </c>
      <c r="E32" s="25">
        <v>5.0026592414792637</v>
      </c>
      <c r="F32" s="26">
        <f t="shared" si="2"/>
        <v>10.005318482958527</v>
      </c>
      <c r="G32" s="93">
        <f t="shared" si="0"/>
        <v>11.105903516083966</v>
      </c>
      <c r="H32" s="80"/>
      <c r="I32" s="80"/>
      <c r="J32" s="80"/>
      <c r="K32" s="81"/>
      <c r="L32" s="80"/>
      <c r="M32" s="80"/>
      <c r="N32" s="80"/>
      <c r="O32" s="80"/>
      <c r="P32" s="80"/>
      <c r="Q32" s="80"/>
      <c r="R32" s="80"/>
    </row>
    <row r="33" spans="1:18" ht="24.95" customHeight="1">
      <c r="A33" s="37">
        <v>21</v>
      </c>
      <c r="B33" s="38" t="s">
        <v>41</v>
      </c>
      <c r="C33" s="39" t="s">
        <v>40</v>
      </c>
      <c r="D33" s="40">
        <v>4</v>
      </c>
      <c r="E33" s="25">
        <v>4.684293857123202</v>
      </c>
      <c r="F33" s="26">
        <f t="shared" si="2"/>
        <v>18.737175428492808</v>
      </c>
      <c r="G33" s="93">
        <f t="shared" si="0"/>
        <v>20.798264725627018</v>
      </c>
      <c r="H33" s="80"/>
      <c r="I33" s="80"/>
      <c r="J33" s="80"/>
      <c r="K33" s="81"/>
      <c r="L33" s="80"/>
      <c r="M33" s="80"/>
      <c r="N33" s="80"/>
      <c r="O33" s="80"/>
      <c r="P33" s="80"/>
      <c r="Q33" s="80"/>
      <c r="R33" s="80"/>
    </row>
    <row r="34" spans="1:18" ht="24.95" customHeight="1">
      <c r="A34" s="37">
        <v>22</v>
      </c>
      <c r="B34" s="38" t="s">
        <v>42</v>
      </c>
      <c r="C34" s="39" t="s">
        <v>40</v>
      </c>
      <c r="D34" s="40">
        <v>1</v>
      </c>
      <c r="E34" s="25">
        <v>20.683447848998597</v>
      </c>
      <c r="F34" s="26">
        <f>D34*E34</f>
        <v>20.683447848998597</v>
      </c>
      <c r="G34" s="94">
        <v>31.76</v>
      </c>
      <c r="H34" s="41"/>
      <c r="I34" s="80"/>
      <c r="J34" s="80"/>
      <c r="K34" s="81"/>
      <c r="L34" s="80"/>
      <c r="M34" s="80"/>
      <c r="N34" s="80"/>
      <c r="O34" s="80"/>
      <c r="P34" s="80"/>
      <c r="Q34" s="80"/>
      <c r="R34" s="80"/>
    </row>
    <row r="35" spans="1:18" ht="24.95" customHeight="1">
      <c r="A35" s="37">
        <v>23</v>
      </c>
      <c r="B35" s="38" t="s">
        <v>43</v>
      </c>
      <c r="C35" s="39" t="s">
        <v>40</v>
      </c>
      <c r="D35" s="40">
        <v>1</v>
      </c>
      <c r="E35" s="25">
        <v>14.758479487496244</v>
      </c>
      <c r="F35" s="26">
        <f t="shared" si="2"/>
        <v>14.758479487496244</v>
      </c>
      <c r="G35" s="93">
        <f t="shared" ref="G35:G54" si="3">(E35*D35)+(11%*F35)</f>
        <v>16.381912231120829</v>
      </c>
      <c r="H35" s="80"/>
      <c r="I35" s="80"/>
      <c r="J35" s="80"/>
      <c r="K35" s="81"/>
      <c r="L35" s="80"/>
      <c r="M35" s="80"/>
      <c r="N35" s="80"/>
      <c r="O35" s="80"/>
      <c r="P35" s="80"/>
      <c r="Q35" s="80"/>
      <c r="R35" s="80"/>
    </row>
    <row r="36" spans="1:18" ht="24.95" customHeight="1">
      <c r="A36" s="37">
        <v>24</v>
      </c>
      <c r="B36" s="38" t="s">
        <v>44</v>
      </c>
      <c r="C36" s="39" t="s">
        <v>40</v>
      </c>
      <c r="D36" s="40">
        <v>1</v>
      </c>
      <c r="E36" s="25">
        <v>5.4086940291943337</v>
      </c>
      <c r="F36" s="26">
        <f t="shared" si="2"/>
        <v>5.4086940291943337</v>
      </c>
      <c r="G36" s="93">
        <f t="shared" si="3"/>
        <v>6.0036503724057102</v>
      </c>
      <c r="H36" s="80"/>
      <c r="I36" s="80"/>
      <c r="J36" s="80"/>
      <c r="K36" s="81"/>
      <c r="L36" s="80"/>
      <c r="M36" s="80"/>
      <c r="N36" s="80"/>
      <c r="O36" s="80"/>
      <c r="P36" s="80"/>
      <c r="Q36" s="80"/>
      <c r="R36" s="80"/>
    </row>
    <row r="37" spans="1:18" ht="24.95" customHeight="1">
      <c r="A37" s="37">
        <v>25</v>
      </c>
      <c r="B37" s="42" t="s">
        <v>45</v>
      </c>
      <c r="C37" s="43" t="s">
        <v>33</v>
      </c>
      <c r="D37" s="44">
        <v>8</v>
      </c>
      <c r="E37" s="25">
        <v>2.5729465999313037</v>
      </c>
      <c r="F37" s="26">
        <f t="shared" si="2"/>
        <v>20.58357279945043</v>
      </c>
      <c r="G37" s="93">
        <f t="shared" si="3"/>
        <v>22.847765807389976</v>
      </c>
      <c r="H37" s="80"/>
      <c r="I37" s="80"/>
      <c r="J37" s="80"/>
      <c r="K37" s="81"/>
      <c r="L37" s="80"/>
      <c r="M37" s="80"/>
      <c r="N37" s="80"/>
      <c r="O37" s="80"/>
      <c r="P37" s="80"/>
      <c r="Q37" s="80"/>
      <c r="R37" s="80"/>
    </row>
    <row r="38" spans="1:18" ht="24.95" customHeight="1">
      <c r="A38" s="37">
        <v>26</v>
      </c>
      <c r="B38" s="38" t="s">
        <v>46</v>
      </c>
      <c r="C38" s="43" t="s">
        <v>33</v>
      </c>
      <c r="D38" s="40">
        <v>7.5</v>
      </c>
      <c r="E38" s="25">
        <v>1.0759594872440001</v>
      </c>
      <c r="F38" s="26">
        <f t="shared" si="2"/>
        <v>8.0696961543300016</v>
      </c>
      <c r="G38" s="93">
        <f t="shared" si="3"/>
        <v>8.9573627313063025</v>
      </c>
      <c r="H38" s="80"/>
      <c r="I38" s="80"/>
      <c r="J38" s="80"/>
      <c r="K38" s="81"/>
      <c r="L38" s="80"/>
      <c r="M38" s="80"/>
      <c r="N38" s="80"/>
      <c r="O38" s="80"/>
      <c r="P38" s="80"/>
      <c r="Q38" s="80"/>
      <c r="R38" s="80"/>
    </row>
    <row r="39" spans="1:18" ht="33.75" customHeight="1">
      <c r="A39" s="37">
        <v>27</v>
      </c>
      <c r="B39" s="38" t="s">
        <v>47</v>
      </c>
      <c r="C39" s="39" t="s">
        <v>48</v>
      </c>
      <c r="D39" s="40">
        <v>1</v>
      </c>
      <c r="E39" s="25">
        <v>2.89017692128771</v>
      </c>
      <c r="F39" s="26">
        <f t="shared" si="2"/>
        <v>2.89017692128771</v>
      </c>
      <c r="G39" s="93">
        <f t="shared" si="3"/>
        <v>3.2080963826293583</v>
      </c>
      <c r="H39" s="80"/>
      <c r="I39" s="80"/>
      <c r="J39" s="80"/>
      <c r="K39" s="81"/>
      <c r="L39" s="80"/>
      <c r="M39" s="80"/>
      <c r="N39" s="80"/>
      <c r="O39" s="80"/>
      <c r="P39" s="80"/>
      <c r="Q39" s="80"/>
      <c r="R39" s="80"/>
    </row>
    <row r="40" spans="1:18" ht="33" customHeight="1">
      <c r="A40" s="37">
        <v>28</v>
      </c>
      <c r="B40" s="38" t="s">
        <v>49</v>
      </c>
      <c r="C40" s="43" t="s">
        <v>33</v>
      </c>
      <c r="D40" s="40">
        <v>0.5</v>
      </c>
      <c r="E40" s="25">
        <v>5.2367199809831844</v>
      </c>
      <c r="F40" s="26">
        <f t="shared" si="2"/>
        <v>2.6183599904915922</v>
      </c>
      <c r="G40" s="93">
        <f t="shared" si="3"/>
        <v>2.9063795894456672</v>
      </c>
      <c r="H40" s="80"/>
      <c r="I40" s="80"/>
      <c r="J40" s="80"/>
      <c r="K40" s="81"/>
      <c r="L40" s="80"/>
      <c r="M40" s="80"/>
      <c r="N40" s="80"/>
      <c r="O40" s="80"/>
      <c r="P40" s="80"/>
      <c r="Q40" s="80"/>
      <c r="R40" s="80"/>
    </row>
    <row r="41" spans="1:18" ht="24.95" customHeight="1">
      <c r="A41" s="37">
        <v>29</v>
      </c>
      <c r="B41" s="38" t="s">
        <v>50</v>
      </c>
      <c r="C41" s="39" t="s">
        <v>40</v>
      </c>
      <c r="D41" s="40">
        <v>12</v>
      </c>
      <c r="E41" s="25">
        <v>7.1703915395509119E-2</v>
      </c>
      <c r="F41" s="26">
        <f t="shared" si="2"/>
        <v>0.86044698474610937</v>
      </c>
      <c r="G41" s="93">
        <f t="shared" si="3"/>
        <v>0.95509615306818141</v>
      </c>
      <c r="H41" s="80"/>
      <c r="I41" s="80"/>
      <c r="J41" s="80"/>
      <c r="K41" s="81"/>
      <c r="L41" s="80"/>
      <c r="M41" s="80"/>
      <c r="N41" s="80"/>
      <c r="O41" s="80"/>
      <c r="P41" s="80"/>
      <c r="Q41" s="80"/>
      <c r="R41" s="80"/>
    </row>
    <row r="42" spans="1:18" ht="24.95" customHeight="1">
      <c r="A42" s="37">
        <v>30</v>
      </c>
      <c r="B42" s="38" t="s">
        <v>51</v>
      </c>
      <c r="C42" s="39" t="s">
        <v>52</v>
      </c>
      <c r="D42" s="40">
        <v>1</v>
      </c>
      <c r="E42" s="25">
        <v>13.054698588461864</v>
      </c>
      <c r="F42" s="26">
        <f t="shared" si="2"/>
        <v>13.054698588461864</v>
      </c>
      <c r="G42" s="93">
        <f t="shared" si="3"/>
        <v>14.490715433192669</v>
      </c>
      <c r="H42" s="80"/>
      <c r="I42" s="80"/>
      <c r="J42" s="80"/>
      <c r="K42" s="81"/>
      <c r="L42" s="80"/>
      <c r="M42" s="80"/>
      <c r="N42" s="80"/>
      <c r="O42" s="80"/>
      <c r="P42" s="80"/>
      <c r="Q42" s="80"/>
      <c r="R42" s="80"/>
    </row>
    <row r="43" spans="1:18" ht="24.95" customHeight="1">
      <c r="A43" s="37"/>
      <c r="B43" s="19" t="s">
        <v>53</v>
      </c>
      <c r="C43" s="39"/>
      <c r="D43" s="40"/>
      <c r="E43" s="25">
        <v>0</v>
      </c>
      <c r="F43" s="26"/>
      <c r="G43" s="93">
        <f t="shared" si="3"/>
        <v>0</v>
      </c>
      <c r="H43" s="80"/>
      <c r="I43" s="80"/>
      <c r="J43" s="80"/>
      <c r="K43" s="81"/>
      <c r="L43" s="80"/>
      <c r="M43" s="80"/>
      <c r="N43" s="80"/>
      <c r="O43" s="80"/>
      <c r="P43" s="80"/>
      <c r="Q43" s="80"/>
      <c r="R43" s="80"/>
    </row>
    <row r="44" spans="1:18" ht="45.95" customHeight="1">
      <c r="A44" s="37">
        <v>31</v>
      </c>
      <c r="B44" s="38" t="s">
        <v>54</v>
      </c>
      <c r="C44" s="39" t="s">
        <v>35</v>
      </c>
      <c r="D44" s="40">
        <v>5</v>
      </c>
      <c r="E44" s="25">
        <v>1.8804265119939623</v>
      </c>
      <c r="F44" s="26">
        <f t="shared" ref="F44:F53" si="4">D44*E44</f>
        <v>9.4021325599698109</v>
      </c>
      <c r="G44" s="93">
        <f t="shared" si="3"/>
        <v>10.436367141566491</v>
      </c>
      <c r="H44" s="80"/>
      <c r="I44" s="80"/>
      <c r="J44" s="80"/>
      <c r="K44" s="81"/>
      <c r="L44" s="80"/>
      <c r="M44" s="80"/>
      <c r="N44" s="80"/>
      <c r="O44" s="80"/>
      <c r="P44" s="80"/>
      <c r="Q44" s="80"/>
      <c r="R44" s="80"/>
    </row>
    <row r="45" spans="1:18" ht="24.95" customHeight="1">
      <c r="A45" s="37">
        <v>32</v>
      </c>
      <c r="B45" s="38" t="s">
        <v>55</v>
      </c>
      <c r="C45" s="39" t="s">
        <v>40</v>
      </c>
      <c r="D45" s="40">
        <v>1</v>
      </c>
      <c r="E45" s="25">
        <v>19.366564114469746</v>
      </c>
      <c r="F45" s="26">
        <f t="shared" si="4"/>
        <v>19.366564114469746</v>
      </c>
      <c r="G45" s="93">
        <f t="shared" si="3"/>
        <v>21.496886167061419</v>
      </c>
      <c r="H45" s="80"/>
      <c r="I45" s="80"/>
      <c r="J45" s="80"/>
      <c r="K45" s="81"/>
      <c r="L45" s="80"/>
      <c r="M45" s="80"/>
      <c r="N45" s="80"/>
      <c r="O45" s="80"/>
      <c r="P45" s="80"/>
      <c r="Q45" s="80"/>
      <c r="R45" s="80"/>
    </row>
    <row r="46" spans="1:18" ht="24.95" customHeight="1">
      <c r="A46" s="37">
        <v>33</v>
      </c>
      <c r="B46" s="38" t="s">
        <v>49</v>
      </c>
      <c r="C46" s="43" t="s">
        <v>33</v>
      </c>
      <c r="D46" s="40">
        <v>0.5</v>
      </c>
      <c r="E46" s="25">
        <v>5.2367199809831844</v>
      </c>
      <c r="F46" s="26">
        <f t="shared" si="4"/>
        <v>2.6183599904915922</v>
      </c>
      <c r="G46" s="93">
        <f t="shared" si="3"/>
        <v>2.9063795894456672</v>
      </c>
      <c r="H46" s="80"/>
      <c r="I46" s="80"/>
      <c r="J46" s="80"/>
      <c r="K46" s="81"/>
      <c r="L46" s="80"/>
      <c r="M46" s="80"/>
      <c r="N46" s="80"/>
      <c r="O46" s="80"/>
      <c r="P46" s="80"/>
      <c r="Q46" s="80"/>
      <c r="R46" s="80"/>
    </row>
    <row r="47" spans="1:18" ht="24.95" customHeight="1">
      <c r="A47" s="37">
        <v>34</v>
      </c>
      <c r="B47" s="42" t="s">
        <v>45</v>
      </c>
      <c r="C47" s="43" t="s">
        <v>33</v>
      </c>
      <c r="D47" s="44">
        <v>5</v>
      </c>
      <c r="E47" s="25">
        <v>2.5729465999313037</v>
      </c>
      <c r="F47" s="26">
        <f t="shared" si="4"/>
        <v>12.864732999656518</v>
      </c>
      <c r="G47" s="93">
        <f t="shared" si="3"/>
        <v>14.279853629618735</v>
      </c>
      <c r="H47" s="80"/>
      <c r="I47" s="80"/>
      <c r="J47" s="80"/>
      <c r="K47" s="81"/>
      <c r="L47" s="80"/>
      <c r="M47" s="80"/>
      <c r="N47" s="80"/>
      <c r="O47" s="80"/>
      <c r="P47" s="80"/>
      <c r="Q47" s="80"/>
      <c r="R47" s="80"/>
    </row>
    <row r="48" spans="1:18" ht="24.95" customHeight="1">
      <c r="A48" s="37">
        <v>35</v>
      </c>
      <c r="B48" s="38" t="s">
        <v>46</v>
      </c>
      <c r="C48" s="43" t="s">
        <v>33</v>
      </c>
      <c r="D48" s="40">
        <v>4.5</v>
      </c>
      <c r="E48" s="25">
        <v>1.0759594872440001</v>
      </c>
      <c r="F48" s="26">
        <f t="shared" si="4"/>
        <v>4.841817692598001</v>
      </c>
      <c r="G48" s="93">
        <f t="shared" si="3"/>
        <v>5.3744176387837808</v>
      </c>
      <c r="H48" s="80"/>
      <c r="I48" s="80"/>
      <c r="J48" s="80"/>
      <c r="K48" s="81"/>
      <c r="L48" s="80"/>
      <c r="M48" s="80"/>
      <c r="N48" s="80"/>
      <c r="O48" s="80"/>
      <c r="P48" s="80"/>
      <c r="Q48" s="80"/>
      <c r="R48" s="80"/>
    </row>
    <row r="49" spans="1:18" ht="24.95" customHeight="1">
      <c r="A49" s="37">
        <v>36</v>
      </c>
      <c r="B49" s="38" t="s">
        <v>56</v>
      </c>
      <c r="C49" s="39" t="s">
        <v>40</v>
      </c>
      <c r="D49" s="40">
        <v>1</v>
      </c>
      <c r="E49" s="25">
        <v>1.178492367316712</v>
      </c>
      <c r="F49" s="26">
        <f t="shared" si="4"/>
        <v>1.178492367316712</v>
      </c>
      <c r="G49" s="93">
        <f t="shared" si="3"/>
        <v>1.3081265277215504</v>
      </c>
      <c r="H49" s="80"/>
      <c r="I49" s="80"/>
      <c r="J49" s="80"/>
      <c r="K49" s="81"/>
      <c r="L49" s="80"/>
      <c r="M49" s="80"/>
      <c r="N49" s="80"/>
      <c r="O49" s="80"/>
      <c r="P49" s="80"/>
      <c r="Q49" s="80"/>
      <c r="R49" s="80"/>
    </row>
    <row r="50" spans="1:18" ht="24.95" customHeight="1">
      <c r="A50" s="37">
        <v>37</v>
      </c>
      <c r="B50" s="38" t="s">
        <v>57</v>
      </c>
      <c r="C50" s="39" t="s">
        <v>40</v>
      </c>
      <c r="D50" s="40">
        <v>1</v>
      </c>
      <c r="E50" s="25">
        <v>1.6746834618536355</v>
      </c>
      <c r="F50" s="26">
        <f t="shared" si="4"/>
        <v>1.6746834618536355</v>
      </c>
      <c r="G50" s="93">
        <f t="shared" si="3"/>
        <v>1.8588986426575353</v>
      </c>
      <c r="H50" s="80"/>
      <c r="I50" s="80"/>
      <c r="J50" s="80"/>
      <c r="K50" s="81"/>
      <c r="L50" s="80"/>
      <c r="M50" s="80"/>
      <c r="N50" s="80"/>
      <c r="O50" s="80"/>
      <c r="P50" s="80"/>
      <c r="Q50" s="80"/>
      <c r="R50" s="80"/>
    </row>
    <row r="51" spans="1:18" ht="24.95" customHeight="1">
      <c r="A51" s="37">
        <v>38</v>
      </c>
      <c r="B51" s="38" t="s">
        <v>58</v>
      </c>
      <c r="C51" s="39" t="s">
        <v>40</v>
      </c>
      <c r="D51" s="40">
        <v>2</v>
      </c>
      <c r="E51" s="25">
        <v>1.4896873601332219</v>
      </c>
      <c r="F51" s="26">
        <f t="shared" si="4"/>
        <v>2.9793747202664438</v>
      </c>
      <c r="G51" s="93">
        <f t="shared" si="3"/>
        <v>3.3071059394957527</v>
      </c>
      <c r="H51" s="80"/>
      <c r="I51" s="80"/>
      <c r="J51" s="80"/>
      <c r="K51" s="81"/>
      <c r="L51" s="80"/>
      <c r="M51" s="80"/>
      <c r="N51" s="80"/>
      <c r="O51" s="80"/>
      <c r="P51" s="80"/>
      <c r="Q51" s="80"/>
      <c r="R51" s="80"/>
    </row>
    <row r="52" spans="1:18" ht="24.95" customHeight="1">
      <c r="A52" s="37">
        <v>39</v>
      </c>
      <c r="B52" s="38" t="s">
        <v>59</v>
      </c>
      <c r="C52" s="39" t="s">
        <v>40</v>
      </c>
      <c r="D52" s="40">
        <v>1</v>
      </c>
      <c r="E52" s="25">
        <v>1.3305046679551917</v>
      </c>
      <c r="F52" s="26">
        <f t="shared" si="4"/>
        <v>1.3305046679551917</v>
      </c>
      <c r="G52" s="93">
        <f t="shared" si="3"/>
        <v>1.4768601814302629</v>
      </c>
      <c r="H52" s="80"/>
      <c r="I52" s="80"/>
      <c r="J52" s="80"/>
      <c r="K52" s="81"/>
      <c r="L52" s="80"/>
      <c r="M52" s="80"/>
      <c r="N52" s="80"/>
      <c r="O52" s="80"/>
      <c r="P52" s="80"/>
      <c r="Q52" s="80"/>
      <c r="R52" s="80"/>
    </row>
    <row r="53" spans="1:18" ht="24.95" customHeight="1">
      <c r="A53" s="37">
        <v>40</v>
      </c>
      <c r="B53" s="38" t="s">
        <v>60</v>
      </c>
      <c r="C53" s="39" t="s">
        <v>40</v>
      </c>
      <c r="D53" s="40">
        <v>1</v>
      </c>
      <c r="E53" s="25">
        <v>1.8447330943446492</v>
      </c>
      <c r="F53" s="26">
        <f t="shared" si="4"/>
        <v>1.8447330943446492</v>
      </c>
      <c r="G53" s="93">
        <f t="shared" si="3"/>
        <v>2.0476537347225605</v>
      </c>
      <c r="H53" s="80"/>
      <c r="I53" s="80"/>
      <c r="J53" s="80"/>
      <c r="K53" s="81"/>
      <c r="L53" s="80"/>
      <c r="M53" s="80"/>
      <c r="N53" s="80"/>
      <c r="O53" s="80"/>
      <c r="P53" s="80"/>
      <c r="Q53" s="80"/>
      <c r="R53" s="80"/>
    </row>
    <row r="54" spans="1:18" ht="24.95" customHeight="1">
      <c r="A54" s="37"/>
      <c r="B54" s="19" t="s">
        <v>61</v>
      </c>
      <c r="C54" s="39"/>
      <c r="D54" s="40"/>
      <c r="E54" s="25">
        <v>0</v>
      </c>
      <c r="F54" s="26"/>
      <c r="G54" s="93">
        <f t="shared" si="3"/>
        <v>0</v>
      </c>
      <c r="H54" s="80"/>
      <c r="I54" s="80"/>
      <c r="J54" s="80"/>
      <c r="K54" s="81"/>
      <c r="L54" s="80"/>
      <c r="M54" s="80"/>
      <c r="N54" s="80"/>
      <c r="O54" s="80"/>
      <c r="P54" s="80"/>
      <c r="Q54" s="80"/>
      <c r="R54" s="80"/>
    </row>
    <row r="55" spans="1:18" ht="49.5" customHeight="1">
      <c r="A55" s="37">
        <v>41</v>
      </c>
      <c r="B55" s="38" t="s">
        <v>62</v>
      </c>
      <c r="C55" s="39" t="s">
        <v>40</v>
      </c>
      <c r="D55" s="40">
        <v>4</v>
      </c>
      <c r="E55" s="25">
        <v>8.4330673193869643</v>
      </c>
      <c r="F55" s="26">
        <v>33.57</v>
      </c>
      <c r="G55" s="95">
        <v>134.28</v>
      </c>
      <c r="H55" s="45"/>
      <c r="I55" s="84"/>
      <c r="J55" s="80"/>
      <c r="K55" s="81"/>
      <c r="L55" s="80"/>
      <c r="M55" s="80"/>
      <c r="N55" s="80"/>
      <c r="O55" s="80"/>
      <c r="P55" s="80"/>
      <c r="Q55" s="80"/>
      <c r="R55" s="80"/>
    </row>
    <row r="56" spans="1:18" ht="36.75" customHeight="1">
      <c r="A56" s="37">
        <v>42</v>
      </c>
      <c r="B56" s="38" t="s">
        <v>63</v>
      </c>
      <c r="C56" s="39" t="s">
        <v>40</v>
      </c>
      <c r="D56" s="40">
        <v>1</v>
      </c>
      <c r="E56" s="25">
        <v>9.6727483692156131</v>
      </c>
      <c r="F56" s="26">
        <v>15.4</v>
      </c>
      <c r="G56" s="95">
        <v>15.4</v>
      </c>
      <c r="H56" s="45"/>
      <c r="I56" s="84"/>
      <c r="J56" s="80"/>
      <c r="K56" s="81"/>
      <c r="L56" s="80"/>
      <c r="M56" s="81"/>
      <c r="N56" s="80"/>
      <c r="O56" s="80"/>
      <c r="P56" s="80"/>
      <c r="Q56" s="80"/>
      <c r="R56" s="80"/>
    </row>
    <row r="57" spans="1:18" ht="30" customHeight="1">
      <c r="A57" s="37">
        <v>43</v>
      </c>
      <c r="B57" s="38" t="s">
        <v>64</v>
      </c>
      <c r="C57" s="39" t="s">
        <v>40</v>
      </c>
      <c r="D57" s="40">
        <v>1</v>
      </c>
      <c r="E57" s="25">
        <v>101.92822065346014</v>
      </c>
      <c r="F57" s="26">
        <v>290</v>
      </c>
      <c r="G57" s="95">
        <v>290</v>
      </c>
      <c r="H57" s="45"/>
      <c r="I57" s="84"/>
      <c r="J57" s="80"/>
      <c r="K57" s="81"/>
      <c r="L57" s="80"/>
      <c r="M57" s="81"/>
      <c r="N57" s="80"/>
      <c r="O57" s="80"/>
      <c r="P57" s="80"/>
      <c r="Q57" s="80"/>
      <c r="R57" s="80"/>
    </row>
    <row r="58" spans="1:18" ht="24.95" customHeight="1">
      <c r="A58" s="37">
        <v>44</v>
      </c>
      <c r="B58" s="38" t="s">
        <v>65</v>
      </c>
      <c r="C58" s="39" t="s">
        <v>40</v>
      </c>
      <c r="D58" s="40">
        <v>1</v>
      </c>
      <c r="E58" s="25">
        <v>7.9356927304265037</v>
      </c>
      <c r="F58" s="26">
        <f>D58*E58</f>
        <v>7.9356927304265037</v>
      </c>
      <c r="G58" s="96">
        <f t="shared" ref="G58:G65" si="5">(E58*D58)+(11%*F58)</f>
        <v>8.8086189307734184</v>
      </c>
      <c r="H58" s="80"/>
      <c r="I58" s="80"/>
      <c r="J58" s="80"/>
      <c r="K58" s="81"/>
      <c r="L58" s="80"/>
      <c r="M58" s="81"/>
      <c r="N58" s="80"/>
      <c r="O58" s="80"/>
      <c r="P58" s="80"/>
      <c r="Q58" s="80"/>
      <c r="R58" s="80"/>
    </row>
    <row r="59" spans="1:18" ht="24.95" customHeight="1">
      <c r="A59" s="37"/>
      <c r="B59" s="19" t="s">
        <v>66</v>
      </c>
      <c r="C59" s="39"/>
      <c r="D59" s="40"/>
      <c r="E59" s="25">
        <v>0</v>
      </c>
      <c r="F59" s="26"/>
      <c r="G59" s="93">
        <f t="shared" si="5"/>
        <v>0</v>
      </c>
      <c r="H59" s="80"/>
      <c r="I59" s="80"/>
      <c r="J59" s="80"/>
      <c r="K59" s="81"/>
      <c r="L59" s="80"/>
      <c r="M59" s="81"/>
      <c r="N59" s="80"/>
      <c r="O59" s="80"/>
      <c r="P59" s="80"/>
      <c r="Q59" s="80"/>
      <c r="R59" s="80"/>
    </row>
    <row r="60" spans="1:18" ht="34.5" customHeight="1">
      <c r="A60" s="46">
        <v>45</v>
      </c>
      <c r="B60" s="42" t="s">
        <v>67</v>
      </c>
      <c r="C60" s="43" t="s">
        <v>40</v>
      </c>
      <c r="D60" s="44">
        <v>1</v>
      </c>
      <c r="E60" s="25">
        <v>25.210147825824887</v>
      </c>
      <c r="F60" s="26">
        <f t="shared" ref="F60:F98" si="6">D60*E60</f>
        <v>25.210147825824887</v>
      </c>
      <c r="G60" s="93">
        <f t="shared" si="5"/>
        <v>27.983264086665624</v>
      </c>
      <c r="H60" s="80"/>
      <c r="I60" s="80"/>
      <c r="J60" s="80"/>
      <c r="K60" s="81"/>
      <c r="L60" s="80"/>
      <c r="M60" s="80"/>
      <c r="N60" s="80"/>
      <c r="O60" s="89"/>
      <c r="P60" s="80"/>
      <c r="Q60" s="80"/>
      <c r="R60" s="80"/>
    </row>
    <row r="61" spans="1:18" ht="24.95" customHeight="1">
      <c r="A61" s="46">
        <v>46</v>
      </c>
      <c r="B61" s="42" t="s">
        <v>68</v>
      </c>
      <c r="C61" s="43" t="s">
        <v>69</v>
      </c>
      <c r="D61" s="44">
        <v>1</v>
      </c>
      <c r="E61" s="25">
        <v>69.240997458130664</v>
      </c>
      <c r="F61" s="26">
        <f t="shared" si="6"/>
        <v>69.240997458130664</v>
      </c>
      <c r="G61" s="93">
        <f t="shared" si="5"/>
        <v>76.85750717852504</v>
      </c>
      <c r="H61" s="80"/>
      <c r="I61" s="80"/>
      <c r="J61" s="80"/>
      <c r="K61" s="81"/>
      <c r="L61" s="80"/>
      <c r="M61" s="80"/>
      <c r="N61" s="80"/>
      <c r="O61" s="89"/>
      <c r="P61" s="80"/>
      <c r="Q61" s="80"/>
      <c r="R61" s="80"/>
    </row>
    <row r="62" spans="1:18" ht="24.95" customHeight="1">
      <c r="A62" s="46">
        <v>47</v>
      </c>
      <c r="B62" s="42" t="s">
        <v>70</v>
      </c>
      <c r="C62" s="43" t="s">
        <v>69</v>
      </c>
      <c r="D62" s="44">
        <v>3</v>
      </c>
      <c r="E62" s="25">
        <v>4.4951417373892131</v>
      </c>
      <c r="F62" s="26">
        <f t="shared" si="6"/>
        <v>13.485425212167639</v>
      </c>
      <c r="G62" s="93">
        <f t="shared" si="5"/>
        <v>14.968821985506079</v>
      </c>
      <c r="H62" s="80"/>
      <c r="I62" s="80"/>
      <c r="J62" s="80"/>
      <c r="K62" s="81"/>
      <c r="L62" s="80"/>
      <c r="M62" s="80"/>
      <c r="N62" s="80"/>
      <c r="O62" s="90"/>
      <c r="P62" s="80"/>
      <c r="Q62" s="80"/>
      <c r="R62" s="80"/>
    </row>
    <row r="63" spans="1:18" ht="24.95" customHeight="1">
      <c r="A63" s="46">
        <v>48</v>
      </c>
      <c r="B63" s="42" t="s">
        <v>71</v>
      </c>
      <c r="C63" s="43" t="s">
        <v>69</v>
      </c>
      <c r="D63" s="44">
        <v>2</v>
      </c>
      <c r="E63" s="25">
        <v>4.1968534493438954</v>
      </c>
      <c r="F63" s="26">
        <f t="shared" si="6"/>
        <v>8.3937068986877907</v>
      </c>
      <c r="G63" s="93">
        <f t="shared" si="5"/>
        <v>9.3170146575434476</v>
      </c>
      <c r="H63" s="80"/>
      <c r="I63" s="80"/>
      <c r="J63" s="80"/>
      <c r="K63" s="81"/>
      <c r="L63" s="80"/>
      <c r="M63" s="80"/>
      <c r="N63" s="80"/>
      <c r="O63" s="91"/>
      <c r="P63" s="80"/>
      <c r="Q63" s="80"/>
      <c r="R63" s="80"/>
    </row>
    <row r="64" spans="1:18" ht="24.95" customHeight="1">
      <c r="A64" s="46">
        <v>49</v>
      </c>
      <c r="B64" s="42" t="s">
        <v>72</v>
      </c>
      <c r="C64" s="43" t="s">
        <v>69</v>
      </c>
      <c r="D64" s="44">
        <v>3</v>
      </c>
      <c r="E64" s="25">
        <v>5.0229708299126887</v>
      </c>
      <c r="F64" s="26">
        <f t="shared" si="6"/>
        <v>15.068912489738066</v>
      </c>
      <c r="G64" s="93">
        <f t="shared" si="5"/>
        <v>16.726492863609252</v>
      </c>
      <c r="H64" s="80"/>
      <c r="I64" s="80"/>
      <c r="J64" s="80"/>
      <c r="K64" s="81"/>
      <c r="L64" s="80"/>
      <c r="M64" s="80"/>
      <c r="N64" s="80"/>
      <c r="O64" s="81"/>
      <c r="P64" s="80"/>
      <c r="Q64" s="80"/>
      <c r="R64" s="80"/>
    </row>
    <row r="65" spans="1:18" ht="24.95" customHeight="1">
      <c r="A65" s="46">
        <v>50</v>
      </c>
      <c r="B65" s="42" t="s">
        <v>73</v>
      </c>
      <c r="C65" s="43" t="s">
        <v>69</v>
      </c>
      <c r="D65" s="44">
        <v>1</v>
      </c>
      <c r="E65" s="25">
        <v>8.7070297277214195</v>
      </c>
      <c r="F65" s="26">
        <f t="shared" si="6"/>
        <v>8.7070297277214195</v>
      </c>
      <c r="G65" s="93">
        <f t="shared" si="5"/>
        <v>9.6648029977707761</v>
      </c>
      <c r="H65" s="80"/>
      <c r="I65" s="80"/>
      <c r="J65" s="80"/>
      <c r="K65" s="81"/>
      <c r="L65" s="80"/>
      <c r="M65" s="80"/>
      <c r="N65" s="80"/>
      <c r="O65" s="80"/>
      <c r="P65" s="80"/>
      <c r="Q65" s="80"/>
      <c r="R65" s="80"/>
    </row>
    <row r="66" spans="1:18" ht="24.95" customHeight="1">
      <c r="A66" s="46">
        <v>51</v>
      </c>
      <c r="B66" s="42" t="s">
        <v>74</v>
      </c>
      <c r="C66" s="43" t="s">
        <v>69</v>
      </c>
      <c r="D66" s="44">
        <v>1</v>
      </c>
      <c r="E66" s="25">
        <v>4.4018878303174533</v>
      </c>
      <c r="F66" s="26">
        <f t="shared" si="6"/>
        <v>4.4018878303174533</v>
      </c>
      <c r="G66" s="94">
        <v>16.48</v>
      </c>
      <c r="H66" s="47"/>
      <c r="I66" s="80"/>
      <c r="J66" s="80"/>
      <c r="K66" s="81"/>
      <c r="L66" s="80"/>
      <c r="M66" s="80"/>
      <c r="N66" s="80"/>
      <c r="O66" s="80"/>
      <c r="P66" s="80"/>
      <c r="Q66" s="80"/>
      <c r="R66" s="80"/>
    </row>
    <row r="67" spans="1:18" ht="24.95" customHeight="1">
      <c r="A67" s="46">
        <v>52</v>
      </c>
      <c r="B67" s="42" t="s">
        <v>75</v>
      </c>
      <c r="C67" s="43" t="s">
        <v>69</v>
      </c>
      <c r="D67" s="44">
        <v>1</v>
      </c>
      <c r="E67" s="25">
        <v>5.5449576287958067</v>
      </c>
      <c r="F67" s="26">
        <f t="shared" si="6"/>
        <v>5.5449576287958067</v>
      </c>
      <c r="G67" s="94">
        <v>17.79</v>
      </c>
      <c r="H67" s="47"/>
      <c r="I67" s="80"/>
      <c r="J67" s="80"/>
      <c r="K67" s="81"/>
      <c r="L67" s="80"/>
      <c r="M67" s="80"/>
      <c r="N67" s="80"/>
      <c r="O67" s="80"/>
      <c r="P67" s="80"/>
      <c r="Q67" s="80"/>
      <c r="R67" s="80"/>
    </row>
    <row r="68" spans="1:18" ht="24.95" customHeight="1">
      <c r="A68" s="46">
        <v>53</v>
      </c>
      <c r="B68" s="48" t="s">
        <v>76</v>
      </c>
      <c r="C68" s="39" t="s">
        <v>69</v>
      </c>
      <c r="D68" s="40">
        <v>1</v>
      </c>
      <c r="E68" s="25">
        <v>15.506691989227718</v>
      </c>
      <c r="F68" s="26">
        <f t="shared" si="6"/>
        <v>15.506691989227718</v>
      </c>
      <c r="G68" s="94">
        <f t="shared" ref="G68:G98" si="7">(E68*D68)+(11%*F68)</f>
        <v>17.212428108042769</v>
      </c>
      <c r="H68" s="80"/>
      <c r="I68" s="80"/>
      <c r="J68" s="80"/>
      <c r="K68" s="81"/>
      <c r="L68" s="80"/>
      <c r="M68" s="80"/>
      <c r="N68" s="80"/>
      <c r="O68" s="80"/>
      <c r="P68" s="80"/>
      <c r="Q68" s="80"/>
      <c r="R68" s="80"/>
    </row>
    <row r="69" spans="1:18" ht="24.95" customHeight="1">
      <c r="A69" s="46">
        <v>54</v>
      </c>
      <c r="B69" s="42" t="s">
        <v>77</v>
      </c>
      <c r="C69" s="43" t="s">
        <v>69</v>
      </c>
      <c r="D69" s="44">
        <v>1</v>
      </c>
      <c r="E69" s="25">
        <v>18.773962075766022</v>
      </c>
      <c r="F69" s="26">
        <f t="shared" si="6"/>
        <v>18.773962075766022</v>
      </c>
      <c r="G69" s="93">
        <f t="shared" si="7"/>
        <v>20.839097904100285</v>
      </c>
      <c r="H69" s="80"/>
      <c r="I69" s="85"/>
      <c r="J69" s="80"/>
      <c r="K69" s="81"/>
      <c r="L69" s="80"/>
      <c r="M69" s="80"/>
      <c r="N69" s="80"/>
      <c r="O69" s="80"/>
      <c r="P69" s="80"/>
      <c r="Q69" s="80"/>
      <c r="R69" s="80"/>
    </row>
    <row r="70" spans="1:18" ht="24.95" customHeight="1">
      <c r="A70" s="46">
        <v>55</v>
      </c>
      <c r="B70" s="42" t="s">
        <v>78</v>
      </c>
      <c r="C70" s="43" t="s">
        <v>69</v>
      </c>
      <c r="D70" s="44">
        <v>8</v>
      </c>
      <c r="E70" s="25">
        <v>4.7486762244044387</v>
      </c>
      <c r="F70" s="26">
        <f t="shared" si="6"/>
        <v>37.98940979523551</v>
      </c>
      <c r="G70" s="93">
        <f t="shared" si="7"/>
        <v>42.168244872711412</v>
      </c>
      <c r="H70" s="80"/>
      <c r="I70" s="80"/>
      <c r="J70" s="80"/>
      <c r="K70" s="81"/>
      <c r="L70" s="80"/>
      <c r="M70" s="80"/>
      <c r="N70" s="80"/>
      <c r="O70" s="80"/>
      <c r="P70" s="80"/>
      <c r="Q70" s="80"/>
      <c r="R70" s="80"/>
    </row>
    <row r="71" spans="1:18" ht="24.95" customHeight="1">
      <c r="A71" s="46">
        <v>56</v>
      </c>
      <c r="B71" s="42" t="s">
        <v>79</v>
      </c>
      <c r="C71" s="43" t="s">
        <v>69</v>
      </c>
      <c r="D71" s="44">
        <v>5</v>
      </c>
      <c r="E71" s="25">
        <v>1.8340545520813212</v>
      </c>
      <c r="F71" s="26">
        <f t="shared" si="6"/>
        <v>9.1702727604066059</v>
      </c>
      <c r="G71" s="93">
        <f t="shared" si="7"/>
        <v>10.179002764051333</v>
      </c>
      <c r="H71" s="80"/>
      <c r="I71" s="80"/>
      <c r="J71" s="80"/>
      <c r="K71" s="81"/>
      <c r="L71" s="80"/>
      <c r="M71" s="80"/>
      <c r="N71" s="80"/>
      <c r="O71" s="80"/>
      <c r="P71" s="80"/>
      <c r="Q71" s="80"/>
      <c r="R71" s="80"/>
    </row>
    <row r="72" spans="1:18" ht="24.95" customHeight="1">
      <c r="A72" s="46">
        <v>57</v>
      </c>
      <c r="B72" s="42" t="s">
        <v>80</v>
      </c>
      <c r="C72" s="43" t="s">
        <v>69</v>
      </c>
      <c r="D72" s="44">
        <v>2</v>
      </c>
      <c r="E72" s="25">
        <v>2.3706040096762089</v>
      </c>
      <c r="F72" s="26">
        <f t="shared" si="6"/>
        <v>4.7412080193524178</v>
      </c>
      <c r="G72" s="93">
        <f t="shared" si="7"/>
        <v>5.2627409014811839</v>
      </c>
      <c r="H72" s="80"/>
      <c r="I72" s="80"/>
      <c r="J72" s="80"/>
      <c r="K72" s="81"/>
      <c r="L72" s="80"/>
      <c r="M72" s="80"/>
      <c r="N72" s="80"/>
      <c r="O72" s="80"/>
      <c r="P72" s="80"/>
      <c r="Q72" s="80"/>
      <c r="R72" s="80"/>
    </row>
    <row r="73" spans="1:18" ht="24.95" customHeight="1">
      <c r="A73" s="46">
        <v>58</v>
      </c>
      <c r="B73" s="42" t="s">
        <v>81</v>
      </c>
      <c r="C73" s="43" t="s">
        <v>69</v>
      </c>
      <c r="D73" s="44">
        <v>1</v>
      </c>
      <c r="E73" s="25">
        <v>1.4588990175730339</v>
      </c>
      <c r="F73" s="26">
        <f t="shared" si="6"/>
        <v>1.4588990175730339</v>
      </c>
      <c r="G73" s="93">
        <f t="shared" si="7"/>
        <v>1.6193779095060676</v>
      </c>
      <c r="H73" s="80"/>
      <c r="I73" s="80"/>
      <c r="J73" s="80"/>
      <c r="K73" s="81"/>
      <c r="L73" s="80"/>
      <c r="M73" s="80"/>
      <c r="N73" s="80"/>
      <c r="O73" s="80"/>
      <c r="P73" s="80"/>
      <c r="Q73" s="80"/>
      <c r="R73" s="80"/>
    </row>
    <row r="74" spans="1:18" ht="24.95" customHeight="1">
      <c r="A74" s="46">
        <v>59</v>
      </c>
      <c r="B74" s="42" t="s">
        <v>82</v>
      </c>
      <c r="C74" s="43" t="s">
        <v>69</v>
      </c>
      <c r="D74" s="44">
        <v>2</v>
      </c>
      <c r="E74" s="25">
        <v>1.7896127471734173</v>
      </c>
      <c r="F74" s="26">
        <f t="shared" si="6"/>
        <v>3.5792254943468347</v>
      </c>
      <c r="G74" s="93">
        <f t="shared" si="7"/>
        <v>3.9729402987249864</v>
      </c>
      <c r="H74" s="80"/>
      <c r="I74" s="80"/>
      <c r="J74" s="80"/>
      <c r="K74" s="81"/>
      <c r="L74" s="80"/>
      <c r="M74" s="80"/>
      <c r="N74" s="80"/>
      <c r="O74" s="80"/>
      <c r="P74" s="80"/>
      <c r="Q74" s="80"/>
      <c r="R74" s="80"/>
    </row>
    <row r="75" spans="1:18" ht="24.95" customHeight="1">
      <c r="A75" s="46">
        <v>60</v>
      </c>
      <c r="B75" s="42" t="s">
        <v>83</v>
      </c>
      <c r="C75" s="43" t="s">
        <v>40</v>
      </c>
      <c r="D75" s="44">
        <v>7</v>
      </c>
      <c r="E75" s="25">
        <v>0.17208939694922185</v>
      </c>
      <c r="F75" s="26">
        <f t="shared" si="6"/>
        <v>1.2046257786445529</v>
      </c>
      <c r="G75" s="93">
        <f t="shared" si="7"/>
        <v>1.3371346142954537</v>
      </c>
      <c r="H75" s="80"/>
      <c r="I75" s="80"/>
      <c r="J75" s="80"/>
      <c r="K75" s="81"/>
      <c r="L75" s="80"/>
      <c r="M75" s="80"/>
      <c r="N75" s="80"/>
      <c r="O75" s="80"/>
      <c r="P75" s="80"/>
      <c r="Q75" s="80"/>
      <c r="R75" s="80"/>
    </row>
    <row r="76" spans="1:18" ht="24.95" customHeight="1">
      <c r="A76" s="46">
        <v>61</v>
      </c>
      <c r="B76" s="42" t="s">
        <v>84</v>
      </c>
      <c r="C76" s="43" t="s">
        <v>40</v>
      </c>
      <c r="D76" s="44">
        <v>2</v>
      </c>
      <c r="E76" s="25">
        <v>0.17208939694922185</v>
      </c>
      <c r="F76" s="26">
        <f t="shared" si="6"/>
        <v>0.34417879389844369</v>
      </c>
      <c r="G76" s="93">
        <f t="shared" si="7"/>
        <v>0.38203846122727247</v>
      </c>
      <c r="H76" s="80"/>
      <c r="I76" s="80"/>
      <c r="J76" s="80"/>
      <c r="K76" s="81"/>
      <c r="L76" s="80"/>
      <c r="M76" s="80"/>
      <c r="N76" s="80"/>
      <c r="O76" s="80"/>
      <c r="P76" s="80"/>
      <c r="Q76" s="80"/>
      <c r="R76" s="80"/>
    </row>
    <row r="77" spans="1:18" ht="30.75" customHeight="1">
      <c r="A77" s="46">
        <v>62</v>
      </c>
      <c r="B77" s="38" t="s">
        <v>85</v>
      </c>
      <c r="C77" s="39" t="s">
        <v>86</v>
      </c>
      <c r="D77" s="40">
        <v>340</v>
      </c>
      <c r="E77" s="25">
        <v>0.27881354455758439</v>
      </c>
      <c r="F77" s="26">
        <f t="shared" si="6"/>
        <v>94.796605149578696</v>
      </c>
      <c r="G77" s="93">
        <f t="shared" si="7"/>
        <v>105.22423171603235</v>
      </c>
      <c r="H77" s="80"/>
      <c r="I77" s="80"/>
      <c r="J77" s="80"/>
      <c r="K77" s="81"/>
      <c r="L77" s="80"/>
      <c r="M77" s="80"/>
      <c r="N77" s="80"/>
      <c r="O77" s="80"/>
      <c r="P77" s="80"/>
      <c r="Q77" s="80"/>
      <c r="R77" s="80"/>
    </row>
    <row r="78" spans="1:18" ht="30.75" customHeight="1">
      <c r="A78" s="46">
        <v>63</v>
      </c>
      <c r="B78" s="38" t="s">
        <v>87</v>
      </c>
      <c r="C78" s="39" t="s">
        <v>86</v>
      </c>
      <c r="D78" s="40">
        <v>80</v>
      </c>
      <c r="E78" s="25">
        <v>0.39700993254050337</v>
      </c>
      <c r="F78" s="26">
        <f t="shared" si="6"/>
        <v>31.760794603240271</v>
      </c>
      <c r="G78" s="93">
        <f t="shared" si="7"/>
        <v>35.2544820095967</v>
      </c>
      <c r="H78" s="80"/>
      <c r="I78" s="80"/>
      <c r="J78" s="80"/>
      <c r="K78" s="81"/>
      <c r="L78" s="80"/>
      <c r="M78" s="80"/>
      <c r="N78" s="80"/>
      <c r="O78" s="80"/>
      <c r="P78" s="80"/>
      <c r="Q78" s="80"/>
      <c r="R78" s="80"/>
    </row>
    <row r="79" spans="1:18" ht="30.75" customHeight="1">
      <c r="A79" s="46">
        <v>64</v>
      </c>
      <c r="B79" s="38" t="s">
        <v>88</v>
      </c>
      <c r="C79" s="39" t="s">
        <v>86</v>
      </c>
      <c r="D79" s="40">
        <v>25</v>
      </c>
      <c r="E79" s="25">
        <v>0.51517798511230239</v>
      </c>
      <c r="F79" s="26">
        <f t="shared" si="6"/>
        <v>12.87944962780756</v>
      </c>
      <c r="G79" s="93">
        <f t="shared" si="7"/>
        <v>14.296189086866391</v>
      </c>
      <c r="H79" s="80"/>
      <c r="I79" s="80"/>
      <c r="J79" s="80"/>
      <c r="K79" s="81"/>
      <c r="L79" s="80"/>
      <c r="M79" s="80"/>
      <c r="N79" s="80"/>
      <c r="O79" s="80"/>
      <c r="P79" s="80"/>
      <c r="Q79" s="80"/>
      <c r="R79" s="80"/>
    </row>
    <row r="80" spans="1:18" ht="36.75" customHeight="1">
      <c r="A80" s="46">
        <v>65</v>
      </c>
      <c r="B80" s="42" t="s">
        <v>89</v>
      </c>
      <c r="C80" s="43" t="s">
        <v>86</v>
      </c>
      <c r="D80" s="44">
        <v>9</v>
      </c>
      <c r="E80" s="25">
        <v>1.8340775345331397</v>
      </c>
      <c r="F80" s="26">
        <f t="shared" si="6"/>
        <v>16.506697810798258</v>
      </c>
      <c r="G80" s="93">
        <f t="shared" si="7"/>
        <v>18.322434569986065</v>
      </c>
      <c r="H80" s="80"/>
      <c r="I80" s="80"/>
      <c r="J80" s="80"/>
      <c r="K80" s="81"/>
      <c r="L80" s="80"/>
      <c r="M80" s="80"/>
      <c r="N80" s="80"/>
      <c r="O80" s="80"/>
      <c r="P80" s="80"/>
      <c r="Q80" s="80"/>
      <c r="R80" s="80"/>
    </row>
    <row r="81" spans="1:18" ht="33.75" customHeight="1">
      <c r="A81" s="46">
        <v>66</v>
      </c>
      <c r="B81" s="42" t="s">
        <v>90</v>
      </c>
      <c r="C81" s="43" t="s">
        <v>86</v>
      </c>
      <c r="D81" s="44">
        <v>16</v>
      </c>
      <c r="E81" s="25">
        <v>2.4630843652763348</v>
      </c>
      <c r="F81" s="26">
        <f t="shared" si="6"/>
        <v>39.409349844421357</v>
      </c>
      <c r="G81" s="93">
        <f t="shared" si="7"/>
        <v>43.744378327307707</v>
      </c>
      <c r="H81" s="80"/>
      <c r="I81" s="80"/>
      <c r="J81" s="80"/>
      <c r="K81" s="81"/>
      <c r="L81" s="80"/>
      <c r="M81" s="80"/>
      <c r="N81" s="80"/>
      <c r="O81" s="80"/>
      <c r="P81" s="80"/>
      <c r="Q81" s="80"/>
      <c r="R81" s="80"/>
    </row>
    <row r="82" spans="1:18" ht="24.95" customHeight="1">
      <c r="A82" s="46">
        <v>67</v>
      </c>
      <c r="B82" s="42" t="s">
        <v>91</v>
      </c>
      <c r="C82" s="43" t="s">
        <v>35</v>
      </c>
      <c r="D82" s="44">
        <v>130</v>
      </c>
      <c r="E82" s="25">
        <v>0.18643018002832368</v>
      </c>
      <c r="F82" s="26">
        <f t="shared" si="6"/>
        <v>24.235923403682079</v>
      </c>
      <c r="G82" s="93">
        <f t="shared" si="7"/>
        <v>26.901874978087108</v>
      </c>
      <c r="H82" s="80"/>
      <c r="I82" s="80"/>
      <c r="J82" s="80"/>
      <c r="K82" s="81"/>
      <c r="L82" s="80"/>
      <c r="M82" s="80"/>
      <c r="N82" s="80"/>
      <c r="O82" s="80"/>
      <c r="P82" s="80"/>
      <c r="Q82" s="80"/>
      <c r="R82" s="80"/>
    </row>
    <row r="83" spans="1:18" ht="24.95" customHeight="1">
      <c r="A83" s="46">
        <v>68</v>
      </c>
      <c r="B83" s="42" t="s">
        <v>92</v>
      </c>
      <c r="C83" s="43" t="s">
        <v>35</v>
      </c>
      <c r="D83" s="44">
        <v>6</v>
      </c>
      <c r="E83" s="25">
        <v>0.37286036005664736</v>
      </c>
      <c r="F83" s="26">
        <f t="shared" si="6"/>
        <v>2.2371621603398841</v>
      </c>
      <c r="G83" s="93">
        <f t="shared" si="7"/>
        <v>2.4832499979772713</v>
      </c>
      <c r="H83" s="80"/>
      <c r="I83" s="80"/>
      <c r="J83" s="80"/>
      <c r="K83" s="81"/>
      <c r="L83" s="80"/>
      <c r="M83" s="80"/>
      <c r="N83" s="80"/>
      <c r="O83" s="80"/>
      <c r="P83" s="80"/>
      <c r="Q83" s="80"/>
      <c r="R83" s="80"/>
    </row>
    <row r="84" spans="1:18" ht="24.95" customHeight="1">
      <c r="A84" s="46">
        <v>69</v>
      </c>
      <c r="B84" s="42" t="s">
        <v>93</v>
      </c>
      <c r="C84" s="43" t="s">
        <v>35</v>
      </c>
      <c r="D84" s="44">
        <v>9</v>
      </c>
      <c r="E84" s="25">
        <v>0.6926598227206181</v>
      </c>
      <c r="F84" s="26">
        <f t="shared" si="6"/>
        <v>6.2339384044855626</v>
      </c>
      <c r="G84" s="93">
        <f t="shared" si="7"/>
        <v>6.9196716289789748</v>
      </c>
      <c r="H84" s="80"/>
      <c r="I84" s="80"/>
      <c r="J84" s="80"/>
      <c r="K84" s="81"/>
      <c r="L84" s="80"/>
      <c r="M84" s="80"/>
      <c r="N84" s="80"/>
      <c r="O84" s="80"/>
      <c r="P84" s="80"/>
      <c r="Q84" s="80"/>
      <c r="R84" s="80"/>
    </row>
    <row r="85" spans="1:18" ht="24.95" customHeight="1">
      <c r="A85" s="46">
        <v>70</v>
      </c>
      <c r="B85" s="42" t="s">
        <v>94</v>
      </c>
      <c r="C85" s="43" t="s">
        <v>33</v>
      </c>
      <c r="D85" s="44">
        <v>1.9</v>
      </c>
      <c r="E85" s="25">
        <v>4.5377421853333901</v>
      </c>
      <c r="F85" s="26">
        <f t="shared" si="6"/>
        <v>8.6217101521334403</v>
      </c>
      <c r="G85" s="93">
        <f t="shared" si="7"/>
        <v>9.5700982688681187</v>
      </c>
      <c r="H85" s="80"/>
      <c r="I85" s="80"/>
      <c r="J85" s="80"/>
      <c r="K85" s="81"/>
      <c r="L85" s="80"/>
      <c r="M85" s="80"/>
      <c r="N85" s="80"/>
      <c r="O85" s="80"/>
      <c r="P85" s="80"/>
      <c r="Q85" s="80"/>
      <c r="R85" s="80"/>
    </row>
    <row r="86" spans="1:18" ht="24.95" customHeight="1">
      <c r="A86" s="46">
        <v>71</v>
      </c>
      <c r="B86" s="42" t="s">
        <v>95</v>
      </c>
      <c r="C86" s="43" t="s">
        <v>48</v>
      </c>
      <c r="D86" s="44">
        <v>1.52</v>
      </c>
      <c r="E86" s="25">
        <v>2.89017692128771</v>
      </c>
      <c r="F86" s="26">
        <f t="shared" si="6"/>
        <v>4.3930689203573188</v>
      </c>
      <c r="G86" s="93">
        <f t="shared" si="7"/>
        <v>4.8763065015966234</v>
      </c>
      <c r="H86" s="80"/>
      <c r="I86" s="80"/>
      <c r="J86" s="80"/>
      <c r="K86" s="81"/>
      <c r="L86" s="80"/>
      <c r="M86" s="80"/>
      <c r="N86" s="80"/>
      <c r="O86" s="80"/>
      <c r="P86" s="80"/>
      <c r="Q86" s="80"/>
      <c r="R86" s="80"/>
    </row>
    <row r="87" spans="1:18" ht="31.5" customHeight="1">
      <c r="A87" s="46">
        <v>72</v>
      </c>
      <c r="B87" s="42" t="s">
        <v>96</v>
      </c>
      <c r="C87" s="43" t="s">
        <v>86</v>
      </c>
      <c r="D87" s="44">
        <v>9</v>
      </c>
      <c r="E87" s="25">
        <v>0.28660844170703692</v>
      </c>
      <c r="F87" s="26">
        <f t="shared" si="6"/>
        <v>2.5794759753633323</v>
      </c>
      <c r="G87" s="93">
        <f t="shared" si="7"/>
        <v>2.8632183326532989</v>
      </c>
      <c r="H87" s="80"/>
      <c r="I87" s="80"/>
      <c r="J87" s="80"/>
      <c r="K87" s="81"/>
      <c r="L87" s="80"/>
      <c r="M87" s="80"/>
      <c r="N87" s="80"/>
      <c r="O87" s="80"/>
      <c r="P87" s="80"/>
      <c r="Q87" s="80"/>
      <c r="R87" s="80"/>
    </row>
    <row r="88" spans="1:18" ht="24.95" customHeight="1">
      <c r="A88" s="46">
        <v>73</v>
      </c>
      <c r="B88" s="42" t="s">
        <v>97</v>
      </c>
      <c r="C88" s="43" t="s">
        <v>33</v>
      </c>
      <c r="D88" s="44">
        <v>0.8</v>
      </c>
      <c r="E88" s="25">
        <v>2.8681566158203644</v>
      </c>
      <c r="F88" s="26">
        <f t="shared" si="6"/>
        <v>2.2945252926562918</v>
      </c>
      <c r="G88" s="93">
        <f t="shared" si="7"/>
        <v>2.5469230748484839</v>
      </c>
      <c r="H88" s="80"/>
      <c r="I88" s="80"/>
      <c r="J88" s="80"/>
      <c r="K88" s="81"/>
      <c r="L88" s="80"/>
      <c r="M88" s="80"/>
      <c r="N88" s="80"/>
      <c r="O88" s="80"/>
      <c r="P88" s="80"/>
      <c r="Q88" s="80"/>
      <c r="R88" s="80"/>
    </row>
    <row r="89" spans="1:18" ht="24.95" customHeight="1">
      <c r="A89" s="46">
        <v>74</v>
      </c>
      <c r="B89" s="42" t="s">
        <v>98</v>
      </c>
      <c r="C89" s="43" t="s">
        <v>33</v>
      </c>
      <c r="D89" s="44">
        <v>1.1000000000000001</v>
      </c>
      <c r="E89" s="25">
        <v>1.3145418083285394</v>
      </c>
      <c r="F89" s="26">
        <f t="shared" si="6"/>
        <v>1.4459959891613934</v>
      </c>
      <c r="G89" s="93">
        <f t="shared" si="7"/>
        <v>1.6050555479691466</v>
      </c>
      <c r="H89" s="80"/>
      <c r="I89" s="80"/>
      <c r="J89" s="80"/>
      <c r="K89" s="81"/>
      <c r="L89" s="80"/>
      <c r="M89" s="80"/>
      <c r="N89" s="80"/>
      <c r="O89" s="80"/>
      <c r="P89" s="80"/>
      <c r="Q89" s="80"/>
      <c r="R89" s="80"/>
    </row>
    <row r="90" spans="1:18" ht="36" customHeight="1">
      <c r="A90" s="46">
        <v>75</v>
      </c>
      <c r="B90" s="42" t="s">
        <v>99</v>
      </c>
      <c r="C90" s="43" t="s">
        <v>33</v>
      </c>
      <c r="D90" s="44">
        <v>0.5</v>
      </c>
      <c r="E90" s="25">
        <v>2.5268413606137758</v>
      </c>
      <c r="F90" s="26">
        <f t="shared" si="6"/>
        <v>1.2634206803068879</v>
      </c>
      <c r="G90" s="93">
        <f t="shared" si="7"/>
        <v>1.4023969551406457</v>
      </c>
      <c r="H90" s="80"/>
      <c r="I90" s="80"/>
      <c r="J90" s="80"/>
      <c r="K90" s="81"/>
      <c r="L90" s="80"/>
      <c r="M90" s="80"/>
      <c r="N90" s="80"/>
      <c r="O90" s="80"/>
      <c r="P90" s="80"/>
      <c r="Q90" s="80"/>
      <c r="R90" s="80"/>
    </row>
    <row r="91" spans="1:18" ht="24.95" customHeight="1">
      <c r="A91" s="46">
        <v>76</v>
      </c>
      <c r="B91" s="42" t="s">
        <v>100</v>
      </c>
      <c r="C91" s="43" t="s">
        <v>48</v>
      </c>
      <c r="D91" s="44">
        <v>1</v>
      </c>
      <c r="E91" s="25">
        <v>2.89017692128771</v>
      </c>
      <c r="F91" s="26">
        <f t="shared" si="6"/>
        <v>2.89017692128771</v>
      </c>
      <c r="G91" s="93">
        <f t="shared" si="7"/>
        <v>3.2080963826293583</v>
      </c>
      <c r="H91" s="80"/>
      <c r="I91" s="80"/>
      <c r="J91" s="80"/>
      <c r="K91" s="81"/>
      <c r="L91" s="80"/>
      <c r="M91" s="80"/>
      <c r="N91" s="80"/>
      <c r="O91" s="80"/>
      <c r="P91" s="80"/>
      <c r="Q91" s="80"/>
      <c r="R91" s="80"/>
    </row>
    <row r="92" spans="1:18" ht="24.95" customHeight="1">
      <c r="A92" s="46">
        <v>77</v>
      </c>
      <c r="B92" s="49" t="s">
        <v>101</v>
      </c>
      <c r="C92" s="50" t="s">
        <v>11</v>
      </c>
      <c r="D92" s="51">
        <v>2</v>
      </c>
      <c r="E92" s="25">
        <v>1.7934460563394941</v>
      </c>
      <c r="F92" s="26">
        <f t="shared" si="6"/>
        <v>3.5868921126789881</v>
      </c>
      <c r="G92" s="93">
        <f t="shared" si="7"/>
        <v>3.9814502450736766</v>
      </c>
      <c r="H92" s="80"/>
      <c r="I92" s="80"/>
      <c r="J92" s="80"/>
      <c r="K92" s="81"/>
      <c r="L92" s="80"/>
      <c r="M92" s="80"/>
      <c r="N92" s="80"/>
      <c r="O92" s="80"/>
      <c r="P92" s="80"/>
      <c r="Q92" s="80"/>
      <c r="R92" s="80"/>
    </row>
    <row r="93" spans="1:18" ht="40.5" customHeight="1">
      <c r="A93" s="46">
        <v>78</v>
      </c>
      <c r="B93" s="49" t="s">
        <v>102</v>
      </c>
      <c r="C93" s="50" t="s">
        <v>11</v>
      </c>
      <c r="D93" s="51">
        <v>2</v>
      </c>
      <c r="E93" s="25">
        <v>4.039312289320435</v>
      </c>
      <c r="F93" s="26">
        <f t="shared" si="6"/>
        <v>8.0786245786408699</v>
      </c>
      <c r="G93" s="93">
        <f t="shared" si="7"/>
        <v>8.9672732822913659</v>
      </c>
      <c r="H93" s="80"/>
      <c r="I93" s="80"/>
      <c r="J93" s="80"/>
      <c r="K93" s="81"/>
      <c r="L93" s="80"/>
      <c r="M93" s="80"/>
      <c r="N93" s="80"/>
      <c r="O93" s="80"/>
      <c r="P93" s="80"/>
      <c r="Q93" s="80"/>
      <c r="R93" s="80"/>
    </row>
    <row r="94" spans="1:18" ht="34.5" customHeight="1">
      <c r="A94" s="46">
        <v>79</v>
      </c>
      <c r="B94" s="49" t="s">
        <v>103</v>
      </c>
      <c r="C94" s="50" t="s">
        <v>11</v>
      </c>
      <c r="D94" s="51">
        <v>2</v>
      </c>
      <c r="E94" s="25">
        <v>3.4660133733794609</v>
      </c>
      <c r="F94" s="26">
        <f t="shared" si="6"/>
        <v>6.9320267467589218</v>
      </c>
      <c r="G94" s="93">
        <f t="shared" si="7"/>
        <v>7.694549688902403</v>
      </c>
      <c r="H94" s="80"/>
      <c r="I94" s="80"/>
      <c r="J94" s="80"/>
      <c r="K94" s="81"/>
      <c r="L94" s="80"/>
      <c r="M94" s="80"/>
      <c r="N94" s="80"/>
      <c r="O94" s="80"/>
      <c r="P94" s="80"/>
      <c r="Q94" s="80"/>
      <c r="R94" s="80"/>
    </row>
    <row r="95" spans="1:18" ht="33.75" customHeight="1">
      <c r="A95" s="46">
        <v>80</v>
      </c>
      <c r="B95" s="42" t="s">
        <v>104</v>
      </c>
      <c r="C95" s="43" t="s">
        <v>33</v>
      </c>
      <c r="D95" s="44">
        <v>0.15</v>
      </c>
      <c r="E95" s="25">
        <v>2.5268413606137758</v>
      </c>
      <c r="F95" s="26">
        <f t="shared" si="6"/>
        <v>0.37902620409206639</v>
      </c>
      <c r="G95" s="93">
        <f t="shared" si="7"/>
        <v>0.4207190865421937</v>
      </c>
      <c r="H95" s="80"/>
      <c r="I95" s="80"/>
      <c r="J95" s="80"/>
      <c r="K95" s="81"/>
      <c r="L95" s="80"/>
      <c r="M95" s="80"/>
      <c r="N95" s="80"/>
      <c r="O95" s="80"/>
      <c r="P95" s="80"/>
      <c r="Q95" s="80"/>
      <c r="R95" s="80"/>
    </row>
    <row r="96" spans="1:18" ht="24.95" customHeight="1">
      <c r="A96" s="46">
        <v>81</v>
      </c>
      <c r="B96" s="42" t="s">
        <v>100</v>
      </c>
      <c r="C96" s="43" t="s">
        <v>48</v>
      </c>
      <c r="D96" s="44">
        <v>0.3</v>
      </c>
      <c r="E96" s="25">
        <v>2.89017692128771</v>
      </c>
      <c r="F96" s="26">
        <f t="shared" si="6"/>
        <v>0.86705307638631302</v>
      </c>
      <c r="G96" s="93">
        <f t="shared" si="7"/>
        <v>0.96242891478880743</v>
      </c>
      <c r="H96" s="80"/>
      <c r="I96" s="80"/>
      <c r="J96" s="80"/>
      <c r="K96" s="81"/>
      <c r="L96" s="80"/>
      <c r="M96" s="80"/>
      <c r="N96" s="80"/>
      <c r="O96" s="80"/>
      <c r="P96" s="80"/>
      <c r="Q96" s="80"/>
      <c r="R96" s="80"/>
    </row>
    <row r="97" spans="1:18" ht="24.95" customHeight="1">
      <c r="A97" s="46">
        <v>82</v>
      </c>
      <c r="B97" s="49" t="s">
        <v>105</v>
      </c>
      <c r="C97" s="50" t="s">
        <v>11</v>
      </c>
      <c r="D97" s="51">
        <v>1</v>
      </c>
      <c r="E97" s="25">
        <v>1.5825306815667521</v>
      </c>
      <c r="F97" s="26">
        <f t="shared" si="6"/>
        <v>1.5825306815667521</v>
      </c>
      <c r="G97" s="93">
        <f t="shared" si="7"/>
        <v>1.7566090565390948</v>
      </c>
      <c r="H97" s="80"/>
      <c r="I97" s="80"/>
      <c r="J97" s="80"/>
      <c r="K97" s="81"/>
      <c r="L97" s="80"/>
      <c r="M97" s="80"/>
      <c r="N97" s="80"/>
      <c r="O97" s="80"/>
      <c r="P97" s="80"/>
      <c r="Q97" s="80"/>
      <c r="R97" s="80"/>
    </row>
    <row r="98" spans="1:18" ht="31.5" customHeight="1">
      <c r="A98" s="46">
        <v>83</v>
      </c>
      <c r="B98" s="49" t="s">
        <v>106</v>
      </c>
      <c r="C98" s="50" t="s">
        <v>11</v>
      </c>
      <c r="D98" s="52">
        <v>20</v>
      </c>
      <c r="E98" s="25">
        <v>2.9204072306445439</v>
      </c>
      <c r="F98" s="26">
        <f t="shared" si="6"/>
        <v>58.408144612890879</v>
      </c>
      <c r="G98" s="93">
        <f t="shared" si="7"/>
        <v>64.83304052030887</v>
      </c>
      <c r="H98" s="80"/>
      <c r="I98" s="80"/>
      <c r="J98" s="80"/>
      <c r="K98" s="81"/>
      <c r="L98" s="80"/>
      <c r="M98" s="80"/>
      <c r="N98" s="80"/>
      <c r="O98" s="80"/>
      <c r="P98" s="80"/>
      <c r="Q98" s="80"/>
      <c r="R98" s="80"/>
    </row>
    <row r="99" spans="1:18" ht="24.95" customHeight="1">
      <c r="A99" s="53"/>
      <c r="B99" s="54" t="s">
        <v>107</v>
      </c>
      <c r="C99" s="55"/>
      <c r="D99" s="56"/>
      <c r="E99" s="56"/>
      <c r="F99" s="57">
        <f>SUM(F8:F98)</f>
        <v>4147.9077587188422</v>
      </c>
      <c r="G99" s="58">
        <f>SUM(G8:G98)</f>
        <v>4699.6312866059088</v>
      </c>
      <c r="H99" s="86"/>
      <c r="I99" s="87"/>
      <c r="J99" s="80"/>
      <c r="K99" s="81"/>
      <c r="L99" s="80"/>
      <c r="M99" s="80"/>
      <c r="N99" s="80"/>
      <c r="O99" s="80"/>
      <c r="P99" s="80"/>
      <c r="Q99" s="80"/>
      <c r="R99" s="80"/>
    </row>
    <row r="100" spans="1:18" ht="24.95" customHeight="1">
      <c r="A100" s="59"/>
      <c r="B100" s="92" t="s">
        <v>108</v>
      </c>
      <c r="C100" s="60">
        <v>0.2</v>
      </c>
      <c r="D100" s="61"/>
      <c r="E100" s="62"/>
      <c r="F100" s="63"/>
      <c r="G100" s="64">
        <f>G99*C100</f>
        <v>939.92625732118177</v>
      </c>
      <c r="H100" s="88"/>
      <c r="I100" s="70"/>
      <c r="J100" s="80"/>
      <c r="K100" s="81"/>
      <c r="L100" s="80"/>
      <c r="M100" s="80"/>
      <c r="N100" s="80"/>
      <c r="O100" s="80"/>
      <c r="P100" s="80"/>
      <c r="Q100" s="80"/>
      <c r="R100" s="80"/>
    </row>
    <row r="101" spans="1:18" ht="24.75" customHeight="1">
      <c r="A101" s="59"/>
      <c r="B101" s="66" t="s">
        <v>109</v>
      </c>
      <c r="C101" s="67"/>
      <c r="D101" s="61"/>
      <c r="E101" s="62"/>
      <c r="F101" s="68"/>
      <c r="G101" s="69">
        <f>G99+G100</f>
        <v>5639.5575439270906</v>
      </c>
      <c r="H101" s="80"/>
      <c r="I101" s="80"/>
      <c r="J101" s="80"/>
      <c r="K101" s="81"/>
      <c r="L101" s="80"/>
      <c r="M101" s="80"/>
      <c r="N101" s="80"/>
      <c r="O101" s="80"/>
      <c r="P101" s="80"/>
      <c r="Q101" s="80"/>
      <c r="R101" s="80"/>
    </row>
    <row r="102" spans="1:18" ht="12.75" customHeight="1">
      <c r="A102" s="70"/>
      <c r="B102" s="71"/>
      <c r="C102" s="72"/>
      <c r="D102" s="73"/>
      <c r="E102" s="74"/>
      <c r="F102" s="75"/>
      <c r="H102" s="80"/>
      <c r="I102" s="80"/>
      <c r="J102" s="80"/>
      <c r="K102" s="81"/>
      <c r="L102" s="80"/>
      <c r="M102" s="80"/>
      <c r="N102" s="80"/>
      <c r="O102" s="80"/>
      <c r="P102" s="80"/>
      <c r="Q102" s="80"/>
      <c r="R102" s="80"/>
    </row>
    <row r="103" spans="1:18" ht="15" customHeight="1">
      <c r="A103" s="70"/>
      <c r="B103" s="99"/>
      <c r="C103" s="99"/>
      <c r="D103" s="99"/>
      <c r="E103" s="99"/>
      <c r="F103" s="99"/>
      <c r="H103" s="80"/>
      <c r="I103" s="80"/>
      <c r="J103" s="80"/>
      <c r="K103" s="81"/>
      <c r="L103" s="80"/>
      <c r="M103" s="80"/>
      <c r="N103" s="80"/>
      <c r="O103" s="80"/>
      <c r="P103" s="80"/>
      <c r="Q103" s="80"/>
      <c r="R103" s="80"/>
    </row>
    <row r="104" spans="1:18" ht="234" customHeight="1">
      <c r="B104" s="97" t="s">
        <v>113</v>
      </c>
      <c r="C104" s="101" t="s">
        <v>112</v>
      </c>
      <c r="D104" s="102"/>
      <c r="E104" s="102"/>
      <c r="F104" s="102"/>
      <c r="G104" s="102"/>
      <c r="H104" s="80"/>
      <c r="I104" s="80"/>
      <c r="J104" s="80"/>
      <c r="K104" s="81"/>
      <c r="L104" s="80"/>
      <c r="M104" s="80"/>
      <c r="N104" s="80"/>
      <c r="O104" s="80"/>
      <c r="P104" s="80"/>
      <c r="Q104" s="80"/>
      <c r="R104" s="80"/>
    </row>
    <row r="105" spans="1:18" ht="6.95" customHeight="1">
      <c r="H105" s="80"/>
      <c r="I105" s="80"/>
      <c r="J105" s="80"/>
      <c r="K105" s="81"/>
      <c r="L105" s="80"/>
      <c r="M105" s="80"/>
      <c r="N105" s="80"/>
      <c r="O105" s="80"/>
      <c r="P105" s="80"/>
      <c r="Q105" s="80"/>
      <c r="R105" s="80"/>
    </row>
    <row r="106" spans="1:18" ht="6.95" customHeight="1">
      <c r="H106" s="80"/>
      <c r="I106" s="80"/>
      <c r="J106" s="80"/>
      <c r="K106" s="81"/>
      <c r="L106" s="80"/>
      <c r="M106" s="80"/>
      <c r="N106" s="80"/>
      <c r="O106" s="80"/>
      <c r="P106" s="80"/>
      <c r="Q106" s="80"/>
      <c r="R106" s="80"/>
    </row>
    <row r="107" spans="1:18" ht="6.95" customHeight="1">
      <c r="H107" s="80"/>
      <c r="I107" s="80"/>
      <c r="J107" s="80"/>
      <c r="K107" s="81"/>
      <c r="L107" s="80"/>
      <c r="M107" s="80"/>
      <c r="N107" s="80"/>
      <c r="O107" s="80"/>
      <c r="P107" s="80"/>
      <c r="Q107" s="80"/>
      <c r="R107" s="80"/>
    </row>
    <row r="108" spans="1:18" ht="6.95" customHeight="1">
      <c r="H108" s="80"/>
      <c r="I108" s="80"/>
      <c r="J108" s="80"/>
      <c r="K108" s="81"/>
      <c r="L108" s="80"/>
      <c r="M108" s="80"/>
      <c r="N108" s="80"/>
      <c r="O108" s="80"/>
      <c r="P108" s="80"/>
      <c r="Q108" s="80"/>
      <c r="R108" s="80"/>
    </row>
    <row r="109" spans="1:18" ht="6.95" customHeight="1">
      <c r="H109" s="80"/>
      <c r="I109" s="80"/>
      <c r="J109" s="80"/>
      <c r="K109" s="81"/>
      <c r="L109" s="80"/>
      <c r="M109" s="80"/>
      <c r="N109" s="80"/>
      <c r="O109" s="80"/>
      <c r="P109" s="80"/>
      <c r="Q109" s="80"/>
      <c r="R109" s="80"/>
    </row>
    <row r="110" spans="1:18" ht="6.95" customHeight="1">
      <c r="H110" s="80"/>
      <c r="I110" s="80"/>
      <c r="J110" s="80"/>
      <c r="K110" s="81"/>
      <c r="L110" s="80"/>
      <c r="M110" s="80"/>
      <c r="N110" s="80"/>
      <c r="O110" s="80"/>
      <c r="P110" s="80"/>
      <c r="Q110" s="80"/>
      <c r="R110" s="80"/>
    </row>
    <row r="111" spans="1:18" ht="6.95" customHeight="1">
      <c r="H111" s="80"/>
      <c r="I111" s="80"/>
      <c r="J111" s="80"/>
      <c r="K111" s="81"/>
      <c r="L111" s="80"/>
      <c r="M111" s="80"/>
      <c r="N111" s="80"/>
      <c r="O111" s="80"/>
      <c r="P111" s="80"/>
      <c r="Q111" s="80"/>
      <c r="R111" s="80"/>
    </row>
    <row r="112" spans="1:18" ht="6.95" customHeight="1">
      <c r="H112" s="80"/>
      <c r="I112" s="80"/>
      <c r="J112" s="80"/>
      <c r="K112" s="81"/>
      <c r="L112" s="80"/>
      <c r="M112" s="80"/>
      <c r="N112" s="80"/>
      <c r="O112" s="80"/>
      <c r="P112" s="80"/>
      <c r="Q112" s="80"/>
      <c r="R112" s="80"/>
    </row>
    <row r="113" spans="8:18" ht="6.95" customHeight="1">
      <c r="H113" s="80"/>
      <c r="I113" s="80"/>
      <c r="J113" s="80"/>
      <c r="K113" s="81"/>
      <c r="L113" s="80"/>
      <c r="M113" s="80"/>
      <c r="N113" s="80"/>
      <c r="O113" s="80"/>
      <c r="P113" s="80"/>
      <c r="Q113" s="80"/>
      <c r="R113" s="80"/>
    </row>
    <row r="114" spans="8:18" ht="6.95" customHeight="1">
      <c r="H114" s="80"/>
      <c r="I114" s="80"/>
      <c r="J114" s="80"/>
      <c r="K114" s="81"/>
      <c r="L114" s="80"/>
      <c r="M114" s="80"/>
      <c r="N114" s="80"/>
      <c r="O114" s="80"/>
      <c r="P114" s="80"/>
      <c r="Q114" s="80"/>
      <c r="R114" s="80"/>
    </row>
    <row r="115" spans="8:18" ht="6.95" customHeight="1">
      <c r="H115" s="80"/>
      <c r="I115" s="80"/>
      <c r="J115" s="80"/>
      <c r="K115" s="81"/>
      <c r="L115" s="80"/>
      <c r="M115" s="80"/>
      <c r="N115" s="80"/>
      <c r="O115" s="80"/>
      <c r="P115" s="80"/>
      <c r="Q115" s="80"/>
      <c r="R115" s="80"/>
    </row>
    <row r="116" spans="8:18" ht="6.95" customHeight="1">
      <c r="H116" s="80"/>
      <c r="I116" s="80"/>
      <c r="J116" s="80"/>
      <c r="K116" s="81"/>
      <c r="L116" s="80"/>
      <c r="M116" s="80"/>
      <c r="N116" s="80"/>
      <c r="O116" s="80"/>
      <c r="P116" s="80"/>
      <c r="Q116" s="80"/>
      <c r="R116" s="80"/>
    </row>
    <row r="117" spans="8:18" ht="6.95" customHeight="1">
      <c r="H117" s="80"/>
      <c r="I117" s="80"/>
      <c r="J117" s="80"/>
      <c r="K117" s="81"/>
      <c r="L117" s="80"/>
      <c r="M117" s="80"/>
      <c r="N117" s="80"/>
      <c r="O117" s="80"/>
      <c r="P117" s="80"/>
      <c r="Q117" s="80"/>
      <c r="R117" s="80"/>
    </row>
    <row r="118" spans="8:18" ht="6.95" customHeight="1">
      <c r="H118" s="80"/>
      <c r="I118" s="80"/>
      <c r="J118" s="80"/>
      <c r="K118" s="81"/>
      <c r="L118" s="80"/>
      <c r="M118" s="80"/>
      <c r="N118" s="80"/>
      <c r="O118" s="80"/>
      <c r="P118" s="80"/>
      <c r="Q118" s="80"/>
      <c r="R118" s="80"/>
    </row>
    <row r="119" spans="8:18" ht="6.95" customHeight="1">
      <c r="H119" s="80"/>
      <c r="I119" s="80"/>
      <c r="J119" s="80"/>
      <c r="K119" s="81"/>
      <c r="L119" s="80"/>
      <c r="M119" s="80"/>
      <c r="N119" s="80"/>
      <c r="O119" s="80"/>
      <c r="P119" s="80"/>
      <c r="Q119" s="80"/>
      <c r="R119" s="80"/>
    </row>
    <row r="120" spans="8:18" ht="6.95" customHeight="1">
      <c r="H120" s="80"/>
      <c r="I120" s="80"/>
      <c r="J120" s="80"/>
      <c r="K120" s="81"/>
      <c r="L120" s="80"/>
      <c r="M120" s="80"/>
      <c r="N120" s="80"/>
      <c r="O120" s="80"/>
      <c r="P120" s="80"/>
      <c r="Q120" s="80"/>
      <c r="R120" s="80"/>
    </row>
    <row r="121" spans="8:18" ht="6.95" customHeight="1">
      <c r="H121" s="80"/>
      <c r="I121" s="80"/>
      <c r="J121" s="80"/>
      <c r="K121" s="81"/>
      <c r="L121" s="80"/>
      <c r="M121" s="80"/>
      <c r="N121" s="80"/>
      <c r="O121" s="80"/>
      <c r="P121" s="80"/>
      <c r="Q121" s="80"/>
      <c r="R121" s="80"/>
    </row>
    <row r="122" spans="8:18" ht="6.95" customHeight="1">
      <c r="H122" s="80"/>
      <c r="I122" s="80"/>
      <c r="J122" s="80"/>
      <c r="K122" s="81"/>
      <c r="L122" s="80"/>
      <c r="M122" s="80"/>
      <c r="N122" s="80"/>
      <c r="O122" s="80"/>
      <c r="P122" s="80"/>
      <c r="Q122" s="80"/>
      <c r="R122" s="80"/>
    </row>
    <row r="123" spans="8:18" ht="6.95" customHeight="1">
      <c r="H123" s="80"/>
      <c r="I123" s="80"/>
      <c r="J123" s="80"/>
      <c r="K123" s="81"/>
      <c r="L123" s="80"/>
      <c r="M123" s="80"/>
      <c r="N123" s="80"/>
      <c r="O123" s="80"/>
      <c r="P123" s="80"/>
      <c r="Q123" s="80"/>
      <c r="R123" s="80"/>
    </row>
    <row r="124" spans="8:18" ht="6.95" customHeight="1">
      <c r="H124" s="80"/>
      <c r="I124" s="80"/>
      <c r="J124" s="80"/>
      <c r="K124" s="81"/>
      <c r="L124" s="80"/>
      <c r="M124" s="80"/>
      <c r="N124" s="80"/>
      <c r="O124" s="80"/>
      <c r="P124" s="80"/>
      <c r="Q124" s="80"/>
      <c r="R124" s="80"/>
    </row>
    <row r="125" spans="8:18" ht="6.95" customHeight="1">
      <c r="H125" s="80"/>
      <c r="I125" s="80"/>
      <c r="J125" s="80"/>
      <c r="K125" s="81"/>
      <c r="L125" s="80"/>
      <c r="M125" s="80"/>
      <c r="N125" s="80"/>
      <c r="O125" s="80"/>
      <c r="P125" s="80"/>
      <c r="Q125" s="80"/>
      <c r="R125" s="80"/>
    </row>
    <row r="126" spans="8:18" ht="6.95" customHeight="1">
      <c r="H126" s="80"/>
      <c r="I126" s="80"/>
      <c r="J126" s="80"/>
      <c r="K126" s="81"/>
      <c r="L126" s="80"/>
      <c r="M126" s="80"/>
      <c r="N126" s="80"/>
      <c r="O126" s="80"/>
      <c r="P126" s="80"/>
      <c r="Q126" s="80"/>
      <c r="R126" s="80"/>
    </row>
    <row r="127" spans="8:18" ht="6.95" customHeight="1">
      <c r="H127" s="80"/>
      <c r="I127" s="80"/>
      <c r="J127" s="80"/>
      <c r="K127" s="81"/>
      <c r="L127" s="80"/>
      <c r="M127" s="80"/>
      <c r="N127" s="80"/>
      <c r="O127" s="80"/>
      <c r="P127" s="80"/>
      <c r="Q127" s="80"/>
      <c r="R127" s="80"/>
    </row>
    <row r="128" spans="8:18" ht="6.95" customHeight="1">
      <c r="H128" s="80"/>
      <c r="I128" s="80"/>
      <c r="J128" s="80"/>
      <c r="K128" s="81"/>
      <c r="L128" s="80"/>
      <c r="M128" s="80"/>
      <c r="N128" s="80"/>
      <c r="O128" s="80"/>
      <c r="P128" s="80"/>
      <c r="Q128" s="80"/>
      <c r="R128" s="80"/>
    </row>
    <row r="129" spans="8:18" ht="6.95" customHeight="1">
      <c r="H129" s="80"/>
      <c r="I129" s="80"/>
      <c r="J129" s="80"/>
      <c r="K129" s="81"/>
      <c r="L129" s="80"/>
      <c r="M129" s="80"/>
      <c r="N129" s="80"/>
      <c r="O129" s="80"/>
      <c r="P129" s="80"/>
      <c r="Q129" s="80"/>
      <c r="R129" s="80"/>
    </row>
    <row r="130" spans="8:18" ht="6.95" customHeight="1">
      <c r="H130" s="80"/>
      <c r="I130" s="80"/>
      <c r="J130" s="80"/>
      <c r="K130" s="81"/>
      <c r="L130" s="80"/>
      <c r="M130" s="80"/>
      <c r="N130" s="80"/>
      <c r="O130" s="80"/>
      <c r="P130" s="80"/>
      <c r="Q130" s="80"/>
      <c r="R130" s="80"/>
    </row>
    <row r="131" spans="8:18" ht="6.95" customHeight="1">
      <c r="H131" s="80"/>
      <c r="I131" s="80"/>
      <c r="J131" s="80"/>
      <c r="K131" s="81"/>
      <c r="L131" s="80"/>
      <c r="M131" s="80"/>
      <c r="N131" s="80"/>
      <c r="O131" s="80"/>
      <c r="P131" s="80"/>
      <c r="Q131" s="80"/>
      <c r="R131" s="80"/>
    </row>
    <row r="132" spans="8:18" ht="6.95" customHeight="1">
      <c r="H132" s="80"/>
      <c r="I132" s="80"/>
      <c r="J132" s="80"/>
      <c r="K132" s="81"/>
      <c r="L132" s="80"/>
      <c r="M132" s="80"/>
      <c r="N132" s="80"/>
      <c r="O132" s="80"/>
      <c r="P132" s="80"/>
      <c r="Q132" s="80"/>
      <c r="R132" s="80"/>
    </row>
    <row r="133" spans="8:18" ht="6.95" customHeight="1">
      <c r="H133" s="80"/>
      <c r="I133" s="80"/>
      <c r="J133" s="80"/>
      <c r="K133" s="81"/>
      <c r="L133" s="80"/>
      <c r="M133" s="80"/>
      <c r="N133" s="80"/>
      <c r="O133" s="80"/>
      <c r="P133" s="80"/>
      <c r="Q133" s="80"/>
      <c r="R133" s="80"/>
    </row>
    <row r="134" spans="8:18" ht="6.95" customHeight="1">
      <c r="H134" s="80"/>
      <c r="I134" s="80"/>
      <c r="J134" s="80"/>
      <c r="K134" s="81"/>
      <c r="L134" s="80"/>
      <c r="M134" s="80"/>
      <c r="N134" s="80"/>
      <c r="O134" s="80"/>
      <c r="P134" s="80"/>
      <c r="Q134" s="80"/>
      <c r="R134" s="80"/>
    </row>
    <row r="135" spans="8:18" ht="6.95" customHeight="1">
      <c r="H135" s="80"/>
      <c r="I135" s="80"/>
      <c r="J135" s="80"/>
      <c r="K135" s="81"/>
      <c r="L135" s="80"/>
      <c r="M135" s="80"/>
      <c r="N135" s="80"/>
      <c r="O135" s="80"/>
      <c r="P135" s="80"/>
      <c r="Q135" s="80"/>
      <c r="R135" s="80"/>
    </row>
    <row r="136" spans="8:18" ht="6.95" customHeight="1">
      <c r="H136" s="80"/>
      <c r="I136" s="80"/>
      <c r="J136" s="80"/>
      <c r="K136" s="81"/>
      <c r="L136" s="80"/>
      <c r="M136" s="80"/>
      <c r="N136" s="80"/>
      <c r="O136" s="80"/>
      <c r="P136" s="80"/>
      <c r="Q136" s="80"/>
      <c r="R136" s="80"/>
    </row>
    <row r="137" spans="8:18" ht="6.95" customHeight="1">
      <c r="H137" s="80"/>
      <c r="I137" s="80"/>
      <c r="J137" s="80"/>
      <c r="K137" s="81"/>
      <c r="L137" s="80"/>
      <c r="M137" s="80"/>
      <c r="N137" s="80"/>
      <c r="O137" s="80"/>
      <c r="P137" s="80"/>
      <c r="Q137" s="80"/>
      <c r="R137" s="80"/>
    </row>
    <row r="138" spans="8:18" ht="6.95" customHeight="1"/>
  </sheetData>
  <mergeCells count="4">
    <mergeCell ref="B1:F1"/>
    <mergeCell ref="B103:F103"/>
    <mergeCell ref="B2:G2"/>
    <mergeCell ref="C104:G10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Tsavalatert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dcterms:created xsi:type="dcterms:W3CDTF">2021-03-12T05:58:49Z</dcterms:created>
  <dcterms:modified xsi:type="dcterms:W3CDTF">2021-04-01T05:51:26Z</dcterms:modified>
</cp:coreProperties>
</file>