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firstSheet="1" activeTab="1"/>
  </bookViews>
  <sheets>
    <sheet name="Sheet4" sheetId="1" state="hidden" r:id="rId1"/>
    <sheet name="2024" sheetId="2" r:id="rId2"/>
    <sheet name="2024 (2)" sheetId="3" state="hidden" r:id="rId3"/>
    <sheet name="Sheet2" sheetId="4" state="hidden" r:id="rId4"/>
    <sheet name="2021 (2)" sheetId="5" state="hidden" r:id="rId5"/>
  </sheets>
  <definedNames>
    <definedName name="_xlnm._FilterDatabase" localSheetId="4" hidden="1">'2021 (2)'!$D$1:$D$186</definedName>
    <definedName name="_xlnm._FilterDatabase" localSheetId="1" hidden="1">'2024'!$B$1:$D$166</definedName>
    <definedName name="_xlnm._FilterDatabase" localSheetId="2" hidden="1">'2024 (2)'!$B$1:$D$126</definedName>
    <definedName name="_xlnm.Print_Area" localSheetId="4">'2021 (2)'!$C$1:$J$186</definedName>
    <definedName name="_xlnm.Print_Area" localSheetId="1">'2024'!$C$1:$J$166</definedName>
    <definedName name="_xlnm.Print_Area" localSheetId="2">'2024 (2)'!$C$1:$J$126</definedName>
    <definedName name="_xlnm.Print_Titles" localSheetId="4">'2021 (2)'!$19:$21</definedName>
    <definedName name="_xlnm.Print_Titles" localSheetId="1">'2024'!$19:$21</definedName>
    <definedName name="_xlnm.Print_Titles" localSheetId="2">'2024 (2)'!$19:$21</definedName>
  </definedNames>
  <calcPr fullCalcOnLoad="1"/>
</workbook>
</file>

<file path=xl/sharedStrings.xml><?xml version="1.0" encoding="utf-8"?>
<sst xmlns="http://schemas.openxmlformats.org/spreadsheetml/2006/main" count="1981" uniqueCount="579">
  <si>
    <t>Հաստատված է</t>
  </si>
  <si>
    <t xml:space="preserve"> Հայաստանի տարածքային զարգացման հիմնադրամի</t>
  </si>
  <si>
    <t>Գործադիր տնօրեն՝ _____________________ Ա. Սողոմոնյան</t>
  </si>
  <si>
    <t>Պատվիրատուն</t>
  </si>
  <si>
    <t>Հայաստանի տարածքային զարգացման հիմնադրամ</t>
  </si>
  <si>
    <t>(ըստ բյուջետային ծախսերի գերատեսչական դասակարգման )</t>
  </si>
  <si>
    <t>Ծրագիրը</t>
  </si>
  <si>
    <t>Անվանումը՝ «Համաշխարհային բանկի աջակցությամբ իրականացվող Տարածքային զարգացման հիմնադրամի», «Համաշխարհային բանկի աջակցությամբ իրականացվող տեղական տնտեսության և ենթակառուցվածքների զարգացման», «Ասիական զարգացման բանկի աջակցությամբ իրականացվող Դպրոցների սեյսմիկ պաշտպանության», «ԱՄՆ Միջազգային զարգացման գործակալության աջակցությամբ իրականացվող Տեղական ինքնակառավարման բարեփոխումների դրամաշնորհային» ծրագրերի իրականացում և մասնաճյուզի կողմից  «Եվրասիական զարգացման բանկի աջակցությամբ իրականացվող ոռոգման համակարգերի զարգացման», «Ֆրանսիայի Հանրապետության կառավարության աջակցությամբ իրականացվող Վեդու ջրամբարի կառուցման», «Գերմանիայի զարգացման վարկերի բանկի աջակցությամբ իրականացվող Ախուրյան գետի ջրային ռեսուրսների ինտեգրացված կառավարման», «Եվրոպական ներդրումային բանկի աջակցությամբ իրականացվող Երևանի ջրամատակարարման  բարելավման» ծրագրերի իրականացում</t>
  </si>
  <si>
    <t>Բաժին 04, խումբ 09 դաս 01, ծրագիր 05, 07, 08</t>
  </si>
  <si>
    <t>Բաժին 04, խումբ 02 դաս 04, ծրագիր 04, 05, 06</t>
  </si>
  <si>
    <t>Բաժին 06, խումբ 03 դաս 01, ծրագիր 04</t>
  </si>
  <si>
    <t>(ըստ  բյուջետային ծախսերի գործառնական դասակարգման)</t>
  </si>
  <si>
    <t>Տնտեսագիտական դասակարգման հոդված</t>
  </si>
  <si>
    <t>Գնման առարկայի</t>
  </si>
  <si>
    <t>Գնման 
ձևը</t>
  </si>
  <si>
    <t>Չափի միավորը</t>
  </si>
  <si>
    <t>Միավորի 
գինը</t>
  </si>
  <si>
    <t>Քանակը</t>
  </si>
  <si>
    <t xml:space="preserve">Գումարը 
(հազ․ դրամ) </t>
  </si>
  <si>
    <t>տարեկան հաստատված գումար</t>
  </si>
  <si>
    <t>ՀՀ</t>
  </si>
  <si>
    <t>Միջանցիկ կոդը՝ ըստ ԳՄԱ դասակարգման</t>
  </si>
  <si>
    <t>Անվանումը</t>
  </si>
  <si>
    <t>(հազ․ դրամ)</t>
  </si>
  <si>
    <t>Ա Պ Ր Ա Ն Ք Ն Ե Ր</t>
  </si>
  <si>
    <t>ՄԱ</t>
  </si>
  <si>
    <t>հատ</t>
  </si>
  <si>
    <t>39831245/1</t>
  </si>
  <si>
    <t>լիտր</t>
  </si>
  <si>
    <t>19641000/1</t>
  </si>
  <si>
    <t>39831247/1</t>
  </si>
  <si>
    <t>39221480/1</t>
  </si>
  <si>
    <t>Ըմպելու ջուր</t>
  </si>
  <si>
    <t>Մեկանգամյա օգտագործման բաժակներ</t>
  </si>
  <si>
    <t>30192125/1</t>
  </si>
  <si>
    <t>30199430/1</t>
  </si>
  <si>
    <t>30192220/1</t>
  </si>
  <si>
    <t>30192780/1</t>
  </si>
  <si>
    <t xml:space="preserve"> էջաբաժանիչ</t>
  </si>
  <si>
    <t>30197112/1</t>
  </si>
  <si>
    <t>տուփ</t>
  </si>
  <si>
    <t>33141129/1</t>
  </si>
  <si>
    <t>Դիմակ</t>
  </si>
  <si>
    <t xml:space="preserve">Ծ Ա Ռ Ա Յ ՈՒ Թ Յ ՈՒ Ն Ն Ե Ր </t>
  </si>
  <si>
    <t>դրամ</t>
  </si>
  <si>
    <t xml:space="preserve"> Ծրագրային ապահովման սպասարկման ծառայություններ</t>
  </si>
  <si>
    <t>Վերելակների վերանորոգման և պահպանման ծառայություններ</t>
  </si>
  <si>
    <t>ամիս</t>
  </si>
  <si>
    <t>Գազի բաշխում</t>
  </si>
  <si>
    <t>խմ</t>
  </si>
  <si>
    <t>Էլեկտրականության բաշխում</t>
  </si>
  <si>
    <t>կվտ*ժ</t>
  </si>
  <si>
    <t>Խմելու ջրի բաշխում</t>
  </si>
  <si>
    <t>Բջջային հեռախոսների ծառայություններ</t>
  </si>
  <si>
    <t>Հանրային հեռախոսային ծառայություններ</t>
  </si>
  <si>
    <t>Փոստային ծառայություններ` կապված նամակների հետ</t>
  </si>
  <si>
    <t>Համացանց</t>
  </si>
  <si>
    <t>Ներկայացուցչական ծառայությունների հետ կապված ծախսեր</t>
  </si>
  <si>
    <t>Գազասպառման համակարգի տեխնիկական սպասարկման ծառայություններ</t>
  </si>
  <si>
    <t>Պատճենահանող սարքերի պահպանման ծառայություններ</t>
  </si>
  <si>
    <t>ԳՆՈՒՄ ՉՀԱՆԴԻՍԱՑՈՂ ԾԱԽՍԵՐ</t>
  </si>
  <si>
    <t>99600000/1</t>
  </si>
  <si>
    <t>Գնում չհանդիսացող այլ ծախսեր</t>
  </si>
  <si>
    <t>ԳՉԾ</t>
  </si>
  <si>
    <t>ՀՏԶՀ ՋՐԱՅԻՆ ՏՆՏԵՍՈՒԹՅԱՆ ԾՐԱԳՐԵՐԻ ԻՐԱԿԱՆԱՑՄԱՆ ՄԱՍՆԱՃՅՈՒՂԻ ԿԱՐԻՔՆԵՐԻ ՀԱՄԱՐ</t>
  </si>
  <si>
    <t>900000902263</t>
  </si>
  <si>
    <t>30197231/2</t>
  </si>
  <si>
    <t xml:space="preserve"> Թղթապանակ, պոլիմերային թաղանթ, ֆայլ</t>
  </si>
  <si>
    <t>30197234/1</t>
  </si>
  <si>
    <t xml:space="preserve"> Թղթապանակ, կոշտ կազմով</t>
  </si>
  <si>
    <t xml:space="preserve"> կգ</t>
  </si>
  <si>
    <t>30192740/1</t>
  </si>
  <si>
    <t xml:space="preserve"> Թուղթ գունավոր, A4 ձևաչափի</t>
  </si>
  <si>
    <t>22811150/1</t>
  </si>
  <si>
    <t xml:space="preserve"> Նոթատետրեր</t>
  </si>
  <si>
    <t xml:space="preserve"> հատ</t>
  </si>
  <si>
    <t>30199420/1</t>
  </si>
  <si>
    <t xml:space="preserve"> Թուղթ նշումների համար, սոսնձվածքով</t>
  </si>
  <si>
    <t xml:space="preserve"> Թուղթ նշումների, տրցակներով</t>
  </si>
  <si>
    <t>39241141/1</t>
  </si>
  <si>
    <t xml:space="preserve"> Դանակ` գրասենյակային</t>
  </si>
  <si>
    <t>39241210/1</t>
  </si>
  <si>
    <t xml:space="preserve"> Մկրատ, գրասենյակային</t>
  </si>
  <si>
    <t xml:space="preserve"> Պոլիմերային ինքնակպչուն ժապավեն, 19մմx36մ գրասենյակային, փոքր</t>
  </si>
  <si>
    <t>30192230/1</t>
  </si>
  <si>
    <t xml:space="preserve"> Սկոչ` երկկողմանի սոսնձված</t>
  </si>
  <si>
    <t xml:space="preserve"> Կարիչի մետաղալարե կապեր, միջին</t>
  </si>
  <si>
    <t>39263410/1</t>
  </si>
  <si>
    <t xml:space="preserve"> Ամրակ, փոքր</t>
  </si>
  <si>
    <t>39263420/1</t>
  </si>
  <si>
    <t xml:space="preserve"> Ամրակ, մեծ</t>
  </si>
  <si>
    <t xml:space="preserve"> Մարկերներ</t>
  </si>
  <si>
    <t xml:space="preserve"> Օճառ, հեղուկ</t>
  </si>
  <si>
    <t xml:space="preserve"> լիտր</t>
  </si>
  <si>
    <t>39513200/1</t>
  </si>
  <si>
    <t xml:space="preserve"> Թղթե անձեռոցիկ, երկշերտ</t>
  </si>
  <si>
    <t>39522250/1</t>
  </si>
  <si>
    <t xml:space="preserve"> Փոշու հավաքման կտորներ</t>
  </si>
  <si>
    <t>39831280/1</t>
  </si>
  <si>
    <t xml:space="preserve"> Ապակի մաքրելու միջոց</t>
  </si>
  <si>
    <t xml:space="preserve"> Ախտահանող հեղուկ` սանհանգույցի համար (խտանյութ)</t>
  </si>
  <si>
    <t xml:space="preserve"> Պոլիէթիլենային պարկ, աղբի համար</t>
  </si>
  <si>
    <t>39221420/1</t>
  </si>
  <si>
    <t xml:space="preserve"> Խոզանակներ</t>
  </si>
  <si>
    <t xml:space="preserve"> Զուգարանի խոզանակներ</t>
  </si>
  <si>
    <t xml:space="preserve"> Դիմակ</t>
  </si>
  <si>
    <t>22211200/1</t>
  </si>
  <si>
    <t xml:space="preserve"> Պաշտոնական ամսագրեր</t>
  </si>
  <si>
    <t xml:space="preserve"> Տարածքների վարձակալության ծառայություններ</t>
  </si>
  <si>
    <t>Աշխատակիցների վերապատրաստման ծառայություններ</t>
  </si>
  <si>
    <t>99600000/2</t>
  </si>
  <si>
    <t>Ընդամենը</t>
  </si>
  <si>
    <t>Դոմենային անվանումներ</t>
  </si>
  <si>
    <t>22811180/1</t>
  </si>
  <si>
    <t>ՀԱՅԱՍՏԱՆԻ ՏԱՐԱԾՔԱՅԻՆ ԶԱՐԳԱՑՄԱՆ ՀԻՄՆԱԴՐԱՄԻ ԿՈՂՄԻՑ 2021 ԹՎԱԿԱՆԻ ԸՆԹԱՑՔՈՒՄ ԻՐԱԿԱՆԱՑՎԵԼԻՔ ՊԱՀՊԱՆՄԱՆ ԾԱԽՍԵՐԻ ԳՆՈՒՄՆԵՐԻ ՊԼԱՆ</t>
  </si>
  <si>
    <t>Համակարգչային սարքերի պահպանման և վերանորոգման ծառայություններ</t>
  </si>
  <si>
    <t>72261160/3</t>
  </si>
  <si>
    <t>50311250/3</t>
  </si>
  <si>
    <t>50311120/2</t>
  </si>
  <si>
    <t xml:space="preserve"> 64111200/3</t>
  </si>
  <si>
    <t>70311200/2</t>
  </si>
  <si>
    <t>64211130/3</t>
  </si>
  <si>
    <t>72411700/2</t>
  </si>
  <si>
    <t>Գազավորված հանքային ջուր</t>
  </si>
  <si>
    <t>Կնիք, ավտոմատ, կլոր</t>
  </si>
  <si>
    <t>Դրոշմակնիքներ</t>
  </si>
  <si>
    <t>Սննդամթերք և հարակից ապրանքներ</t>
  </si>
  <si>
    <t>Գրասենյակային ապրանքներ</t>
  </si>
  <si>
    <t>41111100/4</t>
  </si>
  <si>
    <t>15981200/1</t>
  </si>
  <si>
    <t>39221350/4</t>
  </si>
  <si>
    <t>30192152/1</t>
  </si>
  <si>
    <t>30192157/3</t>
  </si>
  <si>
    <t>33141129/10</t>
  </si>
  <si>
    <t>32411130/3</t>
  </si>
  <si>
    <t>50751100/2</t>
  </si>
  <si>
    <t>64111200/4</t>
  </si>
  <si>
    <t>64211100/3</t>
  </si>
  <si>
    <t>64211130/4</t>
  </si>
  <si>
    <t>72411500/1</t>
  </si>
  <si>
    <t>72411700/3</t>
  </si>
  <si>
    <t>65111100/2</t>
  </si>
  <si>
    <t>65211100/2</t>
  </si>
  <si>
    <t>65311100/3</t>
  </si>
  <si>
    <t>65311100/4</t>
  </si>
  <si>
    <t>76131100/2</t>
  </si>
  <si>
    <t>98391190/2</t>
  </si>
  <si>
    <t xml:space="preserve"> Համացանցային էջերի հոսթինգի ծառայություններ</t>
  </si>
  <si>
    <t xml:space="preserve"> Օրագրեր</t>
  </si>
  <si>
    <t>39263320/1</t>
  </si>
  <si>
    <t xml:space="preserve"> Օրացույց, պատի</t>
  </si>
  <si>
    <t>30199400/1</t>
  </si>
  <si>
    <t xml:space="preserve"> Սոսնձապատված կամ կպչուն թուղթ</t>
  </si>
  <si>
    <t>41111100/2</t>
  </si>
  <si>
    <t>39221350/2</t>
  </si>
  <si>
    <t>30192128/1</t>
  </si>
  <si>
    <t>39292530/1</t>
  </si>
  <si>
    <t xml:space="preserve"> Քանոն` մետաղյա</t>
  </si>
  <si>
    <t>42991310/1</t>
  </si>
  <si>
    <t xml:space="preserve"> Լամինացիայի պարագաներ</t>
  </si>
  <si>
    <t xml:space="preserve"> Գրիչ գելային</t>
  </si>
  <si>
    <t>Տնտեսական ապրանքներ</t>
  </si>
  <si>
    <t>79631200/1</t>
  </si>
  <si>
    <t>№</t>
  </si>
  <si>
    <t>Չգազավորված հանքային ջուր</t>
  </si>
  <si>
    <t>15981100/2</t>
  </si>
  <si>
    <t>15981200/4</t>
  </si>
  <si>
    <t>Զուգարանի թուղթ</t>
  </si>
  <si>
    <t>31442100/1</t>
  </si>
  <si>
    <t>Կուտակիչ մարտկոցներ</t>
  </si>
  <si>
    <t>31442100/2</t>
  </si>
  <si>
    <t>30121500/1</t>
  </si>
  <si>
    <t>Քարտրիջներ</t>
  </si>
  <si>
    <t>30121500/2</t>
  </si>
  <si>
    <t>կգ</t>
  </si>
  <si>
    <t>33761100/1</t>
  </si>
  <si>
    <t>39831283/1</t>
  </si>
  <si>
    <t>Պոլիէթիլենային պարկ, աղբի համար, 60լ</t>
  </si>
  <si>
    <t>39831247/2</t>
  </si>
  <si>
    <t>Աղտահանող հեղուկ սանհանգույցի համար</t>
  </si>
  <si>
    <t>39831247/3</t>
  </si>
  <si>
    <t>39831247/4</t>
  </si>
  <si>
    <t>39835000/1</t>
  </si>
  <si>
    <t>Հատակ մաքրելու ձող</t>
  </si>
  <si>
    <t>39836000/1</t>
  </si>
  <si>
    <t>Ավել սովորական</t>
  </si>
  <si>
    <t>39831282/1</t>
  </si>
  <si>
    <t>Կահույք մաքրելու լաթ</t>
  </si>
  <si>
    <t>39831240/1</t>
  </si>
  <si>
    <t>Մաքրող նյութեր</t>
  </si>
  <si>
    <t>ԳՀ</t>
  </si>
  <si>
    <t>39711230/1</t>
  </si>
  <si>
    <t>33141129/2</t>
  </si>
  <si>
    <t>33621643/2</t>
  </si>
  <si>
    <t>09132100/1</t>
  </si>
  <si>
    <t>72261160/1</t>
  </si>
  <si>
    <t>50311240/1</t>
  </si>
  <si>
    <t>Պատճենահանող սարքերի վերանորոգման ծառայություններ</t>
  </si>
  <si>
    <t>50111130/1</t>
  </si>
  <si>
    <t xml:space="preserve">Ավտոմեքենաների վերանորոգման ծառայություններ </t>
  </si>
  <si>
    <t>50111130/2</t>
  </si>
  <si>
    <t>98391190/1</t>
  </si>
  <si>
    <t>50111180/1</t>
  </si>
  <si>
    <t>Ավտոմեքենաների լվացման և նմանատիպ ծառայություններ</t>
  </si>
  <si>
    <t>50111180/2</t>
  </si>
  <si>
    <t>92421100/1</t>
  </si>
  <si>
    <t>Թերթերում հայտարարությունների տպագրման ծառայություններ</t>
  </si>
  <si>
    <t>50311250/1</t>
  </si>
  <si>
    <t>79531100/1</t>
  </si>
  <si>
    <t>Գրավոր թարգմանության ծառայություններ</t>
  </si>
  <si>
    <t>92421100/2</t>
  </si>
  <si>
    <t>Թերթերում հայտարարությունների տպագրման ծառայություններ (կայքերի միջոցով)</t>
  </si>
  <si>
    <t>66511300/1</t>
  </si>
  <si>
    <t>Շարժիչներով փոխադրամիջոցների շահագործումից պատճառած վնասի հետևանքով առաջացած պատասխանատվության ապահովագրման ծառայություններ</t>
  </si>
  <si>
    <t>Ա Շ Խ Ա Տ Ա Ն Ք Ն Ե Ր</t>
  </si>
  <si>
    <t>45461100/1</t>
  </si>
  <si>
    <t>Շենքերի, շինությունների ընթացիկ նորոգման աշխատանքներ</t>
  </si>
  <si>
    <t>30197622/1</t>
  </si>
  <si>
    <t xml:space="preserve"> Թուղթ, A4 ֆորմատի</t>
  </si>
  <si>
    <t xml:space="preserve"> Զուգարանի թուղթ</t>
  </si>
  <si>
    <t xml:space="preserve"> Հատակի լվացման լաթ</t>
  </si>
  <si>
    <t>զույգ</t>
  </si>
  <si>
    <t>39711220/1</t>
  </si>
  <si>
    <t>33141129/3</t>
  </si>
  <si>
    <t xml:space="preserve"> Հականեխիչ (անտիսեպտիկ) հեղուկներ</t>
  </si>
  <si>
    <t>31442100/3</t>
  </si>
  <si>
    <t>30237411/1</t>
  </si>
  <si>
    <t>30197622/2</t>
  </si>
  <si>
    <t>98341140/1</t>
  </si>
  <si>
    <t xml:space="preserve"> Շենքի պահպանման ծառայություններ</t>
  </si>
  <si>
    <t>50111130/3</t>
  </si>
  <si>
    <t xml:space="preserve"> Ավտոմեքենաների վերանորոգման ծառայություններ </t>
  </si>
  <si>
    <t xml:space="preserve"> Ավտոմեքենաների լվացման և նմանատիպ ծառայություններ</t>
  </si>
  <si>
    <t>66511120/2</t>
  </si>
  <si>
    <t xml:space="preserve"> Առողջության ապահովագրման ծառայություններ</t>
  </si>
  <si>
    <t>79531100/2</t>
  </si>
  <si>
    <t>ԲՄ</t>
  </si>
  <si>
    <t>Աղտահանող հեղուկ սպասքի համար</t>
  </si>
  <si>
    <t xml:space="preserve">Աղտահանող հեղուկ սանհանգույցի համար </t>
  </si>
  <si>
    <t>Աշխատանքային ձեռնոցներ</t>
  </si>
  <si>
    <t>Սկուտեղներ</t>
  </si>
  <si>
    <t>Թեյի պատրաստման էլեկտրական սարքեր</t>
  </si>
  <si>
    <t>Բաժին 09, խումբ 06 դաս 01, ծրագիր 25</t>
  </si>
  <si>
    <t xml:space="preserve"> 79141100/1</t>
  </si>
  <si>
    <t>Իրավական խորհրդատվական և տեղեկատվական ծառայություններ</t>
  </si>
  <si>
    <t>39831245/2</t>
  </si>
  <si>
    <t>39821200/1</t>
  </si>
  <si>
    <t>18141100/1</t>
  </si>
  <si>
    <t>39221210/1</t>
  </si>
  <si>
    <t xml:space="preserve"> Ավտոմեքենաների վերանորոգման ծառայություններ</t>
  </si>
  <si>
    <t>Ավտոպահեստամասեր և վառելիք</t>
  </si>
  <si>
    <t>Կծու (կաուստիկ) մաքրող նյութեր</t>
  </si>
  <si>
    <t>էլեկտրական սրճեփներ</t>
  </si>
  <si>
    <t>19641000/3</t>
  </si>
  <si>
    <t>hat</t>
  </si>
  <si>
    <t>Թուղթ, A4 ֆորմատի</t>
  </si>
  <si>
    <t>50111130/4</t>
  </si>
  <si>
    <t>79811100/1</t>
  </si>
  <si>
    <t>Թվային տպագրության ծառայություններ</t>
  </si>
  <si>
    <t xml:space="preserve"> Բենզին, պրեմիում</t>
  </si>
  <si>
    <t xml:space="preserve"> 42121460/1</t>
  </si>
  <si>
    <t xml:space="preserve"> Օդի ճնշակներ (կոմպրեսորներ)</t>
  </si>
  <si>
    <t xml:space="preserve"> Պտուտակագամ</t>
  </si>
  <si>
    <t xml:space="preserve"> էլեկտրական լամպ, 60W, 80W, 100W</t>
  </si>
  <si>
    <t xml:space="preserve"> Մուրճեր</t>
  </si>
  <si>
    <t xml:space="preserve"> Եռաբաշխիչ, վարդակին միացվող, առանց լարի</t>
  </si>
  <si>
    <t xml:space="preserve"> Եռաբաշխիչ 3տ, 3մ լարով</t>
  </si>
  <si>
    <t xml:space="preserve"> Վրձին` ներկարարական</t>
  </si>
  <si>
    <t xml:space="preserve"> Հարթաշուրթ</t>
  </si>
  <si>
    <t xml:space="preserve"> Սանդուղք, մետաղյա</t>
  </si>
  <si>
    <t xml:space="preserve"> Դռան փականի միջուկ</t>
  </si>
  <si>
    <t>39221420/3</t>
  </si>
  <si>
    <t xml:space="preserve"> 44531130/2</t>
  </si>
  <si>
    <t xml:space="preserve"> 31531210/2</t>
  </si>
  <si>
    <t xml:space="preserve"> 31683100/2</t>
  </si>
  <si>
    <t xml:space="preserve"> 31683300/2</t>
  </si>
  <si>
    <t xml:space="preserve"> 44511270/3</t>
  </si>
  <si>
    <t xml:space="preserve"> 44511270/4</t>
  </si>
  <si>
    <t xml:space="preserve"> 39221460/3</t>
  </si>
  <si>
    <t xml:space="preserve"> 44511700/2</t>
  </si>
  <si>
    <t>44423240/1</t>
  </si>
  <si>
    <t>44423240/2</t>
  </si>
  <si>
    <t>44521121/1</t>
  </si>
  <si>
    <t>39831273/2</t>
  </si>
  <si>
    <t>Հատակի մաքրման նյութեր</t>
  </si>
  <si>
    <t>Ապրանքի</t>
  </si>
  <si>
    <t>հրավերով նախատեսված չափաբաժնի համարը</t>
  </si>
  <si>
    <t>գնումների պլանով նախատեսված միջանցիկ ծածկագիրը` ըստ ԳՄԱ դասակարգման (CPV)</t>
  </si>
  <si>
    <t xml:space="preserve">անվանումը </t>
  </si>
  <si>
    <t>տեխնիկական բնութագիրը</t>
  </si>
  <si>
    <t>չափման միավորը</t>
  </si>
  <si>
    <t>միավորի առավելագույն  գինը</t>
  </si>
  <si>
    <t>ընդհանուր առավելագույն գինը</t>
  </si>
  <si>
    <t>ընդհանուր քանակը</t>
  </si>
  <si>
    <t>մատակարարման</t>
  </si>
  <si>
    <t>(ՀՀ դրամ)</t>
  </si>
  <si>
    <t>հասցեն</t>
  </si>
  <si>
    <t>ենթակա քանակը</t>
  </si>
  <si>
    <t>Ժամկետը*</t>
  </si>
  <si>
    <t>Վեբ Տեսախցիկ</t>
  </si>
  <si>
    <t>Web Camera with microphone, Resolution: 720p/30fps, Built-in mic, Diagonal field of view: 60°</t>
  </si>
  <si>
    <r>
      <t>ՀՀ, ք.</t>
    </r>
    <r>
      <rPr>
        <sz val="8"/>
        <rFont val="Times New Roman"/>
        <family val="1"/>
      </rPr>
      <t xml:space="preserve"> </t>
    </r>
    <r>
      <rPr>
        <sz val="8"/>
        <rFont val="Sylfaen"/>
        <family val="1"/>
      </rPr>
      <t>Երևան</t>
    </r>
    <r>
      <rPr>
        <sz val="8"/>
        <rFont val="Times New Roman"/>
        <family val="1"/>
      </rPr>
      <t xml:space="preserve">, </t>
    </r>
    <r>
      <rPr>
        <sz val="8"/>
        <rFont val="Sylfaen"/>
        <family val="1"/>
      </rPr>
      <t>Կ</t>
    </r>
    <r>
      <rPr>
        <sz val="8"/>
        <rFont val="MS Mincho"/>
        <family val="3"/>
      </rPr>
      <t>․</t>
    </r>
    <r>
      <rPr>
        <sz val="8"/>
        <rFont val="Times New Roman"/>
        <family val="1"/>
      </rPr>
      <t xml:space="preserve"> </t>
    </r>
    <r>
      <rPr>
        <sz val="8"/>
        <rFont val="Sylfaen"/>
        <family val="1"/>
      </rPr>
      <t>Ուլնեցու</t>
    </r>
    <r>
      <rPr>
        <sz val="8"/>
        <rFont val="Times New Roman"/>
        <family val="1"/>
      </rPr>
      <t xml:space="preserve"> 31</t>
    </r>
  </si>
  <si>
    <t>Պայմանագիրը ուժի մեջ մտնելու օրվանից 10 օր</t>
  </si>
  <si>
    <t>Բարձրախոս</t>
  </si>
  <si>
    <t xml:space="preserve">Genius SP-HF280 </t>
  </si>
  <si>
    <t>Total output power- 3W x 2,</t>
  </si>
  <si>
    <t>Connection type - 3.5 mm jack,</t>
  </si>
  <si>
    <t>Frequency response- 100 Hz – 20 kHz</t>
  </si>
  <si>
    <t>Ականջակալ խոսափողով</t>
  </si>
  <si>
    <t xml:space="preserve">Headphone Type- overhead, Adjustable headband, </t>
  </si>
  <si>
    <t xml:space="preserve">volume control, </t>
  </si>
  <si>
    <t>Omnidirectional microphone included in the cable -</t>
  </si>
  <si>
    <t>1 x 3.5mm jack (for headphone and microphone),</t>
  </si>
  <si>
    <t>40mm power units,</t>
  </si>
  <si>
    <t>Headphone Frequency : 20Hz ~ 20KHz,</t>
  </si>
  <si>
    <t xml:space="preserve"> Cable length : Two meters</t>
  </si>
  <si>
    <r>
      <t>Headset Genius HS-04SU</t>
    </r>
    <r>
      <rPr>
        <sz val="12"/>
        <rFont val="Times New Roman"/>
        <family val="1"/>
      </rPr>
      <t xml:space="preserve"> </t>
    </r>
    <r>
      <rPr>
        <sz val="9"/>
        <color indexed="56"/>
        <rFont val="Arial AMU"/>
        <family val="2"/>
      </rPr>
      <t>Headphone Type: overhead</t>
    </r>
  </si>
  <si>
    <t>Adjustable headband</t>
  </si>
  <si>
    <t>volume control</t>
  </si>
  <si>
    <t>2 x 3.5mm jack (1 for headphone and 1 for microphone)</t>
  </si>
  <si>
    <t>40mm power units</t>
  </si>
  <si>
    <t>Headphone Frequency : 20Hz ~ 20KHz</t>
  </si>
  <si>
    <t>Power unit : f40mm</t>
  </si>
  <si>
    <t>Cable length : Two meters</t>
  </si>
  <si>
    <t>Մկնիկ</t>
  </si>
  <si>
    <t>Connectivity - USB, Color-Black,</t>
  </si>
  <si>
    <t>Power cabel for PC</t>
  </si>
  <si>
    <t>Ups to comp Power cord C13 to C14, 1.5m</t>
  </si>
  <si>
    <t>Անխափան սնուցման սարք</t>
  </si>
  <si>
    <t>UPS Output power capacity-</t>
  </si>
  <si>
    <t>40 000</t>
  </si>
  <si>
    <t>325 Watts / 650VA,</t>
  </si>
  <si>
    <t>Output Connections-</t>
  </si>
  <si>
    <r>
      <t>2xSchuko CEE 7,</t>
    </r>
    <r>
      <rPr>
        <sz val="12"/>
        <rFont val="Times New Roman"/>
        <family val="1"/>
      </rPr>
      <t xml:space="preserve"> </t>
    </r>
    <r>
      <rPr>
        <sz val="9"/>
        <color indexed="56"/>
        <rFont val="Arial AMU"/>
        <family val="2"/>
      </rPr>
      <t>Input voltage range for main operations</t>
    </r>
  </si>
  <si>
    <t>180 - 270V, Automatic Voltage Regulation</t>
  </si>
  <si>
    <t>Հարակցման կայան</t>
  </si>
  <si>
    <r>
      <t xml:space="preserve">Docking Station for Microsoft Surface pro 7 model-1866: </t>
    </r>
    <r>
      <rPr>
        <sz val="9"/>
        <color indexed="56"/>
        <rFont val="Arial AMU"/>
        <family val="2"/>
      </rPr>
      <t xml:space="preserve">Work with 2 monitors simultaneously (minimum resolution–1920x1080) </t>
    </r>
    <r>
      <rPr>
        <sz val="10.5"/>
        <color indexed="63"/>
        <rFont val="Segoe UI"/>
        <family val="2"/>
      </rPr>
      <t>60Hz</t>
    </r>
    <r>
      <rPr>
        <sz val="9"/>
        <color indexed="56"/>
        <rFont val="Arial AMU"/>
        <family val="2"/>
      </rPr>
      <t>,</t>
    </r>
  </si>
  <si>
    <t>Պայմանագիրը ուժի մեջ մտնելու օրվանից 70 օր</t>
  </si>
  <si>
    <t xml:space="preserve">2 or more USB Type-A 3.2 Gen 2, </t>
  </si>
  <si>
    <t xml:space="preserve">1 x 3.5mm Audio jack For Headphone and microphone, </t>
  </si>
  <si>
    <t xml:space="preserve"> Gigabit Ethernet port </t>
  </si>
  <si>
    <t>USB կուտակիչ,</t>
  </si>
  <si>
    <r>
      <t xml:space="preserve">USB 3.0 at least 4 port HUB, </t>
    </r>
    <r>
      <rPr>
        <sz val="9"/>
        <color indexed="8"/>
        <rFont val="Arial"/>
        <family val="2"/>
      </rPr>
      <t>Support powerfull charging for all mobile devices, AC adapter included</t>
    </r>
  </si>
  <si>
    <t>Ադապտոր</t>
  </si>
  <si>
    <t>USB Type C male to HDMI Female Adapter (minimum resolution–1920x1080),</t>
  </si>
  <si>
    <r>
      <t xml:space="preserve"> </t>
    </r>
    <r>
      <rPr>
        <b/>
        <sz val="10"/>
        <color indexed="56"/>
        <rFont val="Arial AMU"/>
        <family val="2"/>
      </rPr>
      <t>or</t>
    </r>
    <r>
      <rPr>
        <sz val="10"/>
        <color indexed="56"/>
        <rFont val="Arial AMU"/>
        <family val="2"/>
      </rPr>
      <t xml:space="preserve"> </t>
    </r>
    <r>
      <rPr>
        <sz val="9"/>
        <color indexed="56"/>
        <rFont val="Arial AMU"/>
        <family val="2"/>
      </rPr>
      <t>USB Type C to HDMI cable 1.5m (minimum resolution–1920x1080),</t>
    </r>
  </si>
  <si>
    <t>Լրացուցիչ (ծայրամասային) սարքերի վերանորոգման ծառայություններ (UPS)</t>
  </si>
  <si>
    <t>50321400/1</t>
  </si>
  <si>
    <t>Լրացուցիչ (ծայրամասային) սարքերի վերանորոգման ծառայություններ (UPS մարտկոց)</t>
  </si>
  <si>
    <t>50321400/2</t>
  </si>
  <si>
    <t>50321400/3</t>
  </si>
  <si>
    <t>Հոսանքի ադապտոր դյուրակիր համակարգչի համար – power adaptor for lenovo ideapad 110-15ISK, INPUT 100-240V, output 20V - 3.25A</t>
  </si>
  <si>
    <t>համացանցային տեսախցիկներ</t>
  </si>
  <si>
    <t>բարձրախոսներ</t>
  </si>
  <si>
    <t>ականջակալներ խոսափողով</t>
  </si>
  <si>
    <t>էլեկտրական սնուցման պարագաներ</t>
  </si>
  <si>
    <t>մկնիկ, համակարգչային, լարով</t>
  </si>
  <si>
    <t xml:space="preserve"> անխափան սնուցման աղբյուրներ</t>
  </si>
  <si>
    <t>աշխատանքային կայան</t>
  </si>
  <si>
    <t>30237240/1</t>
  </si>
  <si>
    <t>32341110/1</t>
  </si>
  <si>
    <t>32251200/1</t>
  </si>
  <si>
    <t>30237280/1</t>
  </si>
  <si>
    <t>31151120/1</t>
  </si>
  <si>
    <t>30211250/1</t>
  </si>
  <si>
    <t>30237200/1</t>
  </si>
  <si>
    <t>30237200/2</t>
  </si>
  <si>
    <t>30237200/3</t>
  </si>
  <si>
    <t>Համակարգչային սարքավորումներ և հարակից պարագաներ</t>
  </si>
  <si>
    <t xml:space="preserve"> համակարգիչների պարագաներ/ USB կուտակիչ</t>
  </si>
  <si>
    <t xml:space="preserve"> համակարգիչների պարագաներ/ադապտեր</t>
  </si>
  <si>
    <t xml:space="preserve"> համակարգիչների պարագաներ/ադապտոր դյուրակիր համակարգչի </t>
  </si>
  <si>
    <t>98391190/3</t>
  </si>
  <si>
    <t>98391190/4</t>
  </si>
  <si>
    <t>72411700/4</t>
  </si>
  <si>
    <t>72411500/2</t>
  </si>
  <si>
    <t>Համացանցային էջերի հոսթինգի ծառայություններ</t>
  </si>
  <si>
    <t>30216200/1</t>
  </si>
  <si>
    <t>Մագնիսական քարտ կարդացող սարք / Amaxtek ընկերության C290 USB մոդելի ընթերցող սարք (Smart Card Reader)</t>
  </si>
  <si>
    <t>92111160/1</t>
  </si>
  <si>
    <t xml:space="preserve">Տեղեկատվական ֆիլմերի արտադրություն </t>
  </si>
  <si>
    <t>50111130/5</t>
  </si>
  <si>
    <t>«25» հունիսի 2021թ․</t>
  </si>
  <si>
    <t>32411130/1</t>
  </si>
  <si>
    <t>50751100/1</t>
  </si>
  <si>
    <t>64211130/1</t>
  </si>
  <si>
    <t>72411700/1</t>
  </si>
  <si>
    <t>65111100/1</t>
  </si>
  <si>
    <t>65211100/1</t>
  </si>
  <si>
    <t>65311100/2</t>
  </si>
  <si>
    <t>76131100/1</t>
  </si>
  <si>
    <t>Բաժին 04, խումբ 09 դաս 01</t>
  </si>
  <si>
    <t>Բաժին 09, խումբ 06 դաս 01</t>
  </si>
  <si>
    <t>Բաժին 04, խումբ 02 դաս 04</t>
  </si>
  <si>
    <t>Բաժին 06, խումբ 03 դաս 01</t>
  </si>
  <si>
    <t>ՀԲՄ</t>
  </si>
  <si>
    <t>Ըմպելու ջուր/ շշալցված</t>
  </si>
  <si>
    <t>42991310/2</t>
  </si>
  <si>
    <t>Լամինազիայի պարագաներ</t>
  </si>
  <si>
    <t>30141200/1</t>
  </si>
  <si>
    <t>Հաշվասարք. գրասենյակային</t>
  </si>
  <si>
    <t>Օրագրեր</t>
  </si>
  <si>
    <t>22811180/2</t>
  </si>
  <si>
    <t>Օրացույց, պատի</t>
  </si>
  <si>
    <t>Նոթատետրեր</t>
  </si>
  <si>
    <t>30197231/1</t>
  </si>
  <si>
    <t>Թղթապանակ, պոլիմերային թաղանթ, ֆայլ</t>
  </si>
  <si>
    <t xml:space="preserve">Գրիչ գելային </t>
  </si>
  <si>
    <t>Մարկերներ</t>
  </si>
  <si>
    <t>30192710/1</t>
  </si>
  <si>
    <t xml:space="preserve">Սոսնձամատիտ, գրասենյակային </t>
  </si>
  <si>
    <t>30192160/1</t>
  </si>
  <si>
    <t>Շտրիխներ</t>
  </si>
  <si>
    <t xml:space="preserve">Մկրատ, գրասենյակային </t>
  </si>
  <si>
    <t xml:space="preserve">Դանակ՝ գրասենյակային </t>
  </si>
  <si>
    <t>Կարիչի մետաղական կապեր, միջին</t>
  </si>
  <si>
    <t>30197111/1</t>
  </si>
  <si>
    <t>Կարիչի մետաղական կապեր, փոքր</t>
  </si>
  <si>
    <t>30192114/1</t>
  </si>
  <si>
    <t>Թանաք, կնիքի բարձիկի համար</t>
  </si>
  <si>
    <t>Էջաբաժանիչ</t>
  </si>
  <si>
    <t>39263200/1</t>
  </si>
  <si>
    <t>30192210/1</t>
  </si>
  <si>
    <t>Պոլիմերային ինքնակպչուն ժապավեն, 40մմ*100մմ տնտեսական, մեծ</t>
  </si>
  <si>
    <t>Պոլիմերային ինքնակպչուն ժապավեն, 19մմ*36մմ տնտեսական, մեծ</t>
  </si>
  <si>
    <t>30197120/1</t>
  </si>
  <si>
    <t>Կոճգամներ</t>
  </si>
  <si>
    <t>39263400/1</t>
  </si>
  <si>
    <t>Ամրակ, միջին</t>
  </si>
  <si>
    <t>Ամրակ, մեծ</t>
  </si>
  <si>
    <t>39263521/1</t>
  </si>
  <si>
    <t>Սեղմակ, միջին</t>
  </si>
  <si>
    <t>39263521/2</t>
  </si>
  <si>
    <t>39263531/1</t>
  </si>
  <si>
    <t>Սեղմակ, մեծ</t>
  </si>
  <si>
    <t>Թուղթ նշումների համար, սոսնձվածքով</t>
  </si>
  <si>
    <t>Թղթապանակ, կոշտ կազմով</t>
  </si>
  <si>
    <t>30197230/1</t>
  </si>
  <si>
    <t>Թղթապանակ</t>
  </si>
  <si>
    <t>30197230/2</t>
  </si>
  <si>
    <t>30197230/3</t>
  </si>
  <si>
    <t>33761400/1</t>
  </si>
  <si>
    <t>Թղթե անձեռոցիկներ</t>
  </si>
  <si>
    <t>Հեղուկ օճառ</t>
  </si>
  <si>
    <t>Ախտահանող հեղուկ՝ սանհանգույցի համար (խտանյութ)</t>
  </si>
  <si>
    <t>24451141/1</t>
  </si>
  <si>
    <t>39224342/1</t>
  </si>
  <si>
    <t>Աղբարկղ, մետաղյա</t>
  </si>
  <si>
    <t>39221430/1</t>
  </si>
  <si>
    <t>Խոզանակ-սպունգ ապակի մաքրելու համար, ռետինե (ձողով)</t>
  </si>
  <si>
    <t>Հատակ մաքրելու ձող, պլաստմասե, փայտյա (հավաքածու)</t>
  </si>
  <si>
    <t>39831242/1</t>
  </si>
  <si>
    <t>Լվացքի փոշի ձեռքով լվանալու համար</t>
  </si>
  <si>
    <t>Հատակի լվացման լաթ</t>
  </si>
  <si>
    <t>39522330/1</t>
  </si>
  <si>
    <t>Մաքրող կտորներ</t>
  </si>
  <si>
    <t>33761300/1</t>
  </si>
  <si>
    <t>31685000/1</t>
  </si>
  <si>
    <t>Էլեկտրական երկարացման լար</t>
  </si>
  <si>
    <t>Ձեռքի թղթե սրբիչներ</t>
  </si>
  <si>
    <t>31441000/1</t>
  </si>
  <si>
    <t>Մարտկոց, AAA տեսակի</t>
  </si>
  <si>
    <t>31442000/1</t>
  </si>
  <si>
    <t>Մարտկոց, AA տեսակի</t>
  </si>
  <si>
    <t>34351200/1</t>
  </si>
  <si>
    <t>Ավտոմեքենաների անիվներ</t>
  </si>
  <si>
    <t>Կուտակիչ մարտկոց</t>
  </si>
  <si>
    <t>Մկնիկ, համակարգչային, լարով</t>
  </si>
  <si>
    <t>30237412/1</t>
  </si>
  <si>
    <t>Մկնիկ, համակարգչային, անլար</t>
  </si>
  <si>
    <t>30237460/1</t>
  </si>
  <si>
    <t>Համակարգչային ստեղնաշարեր</t>
  </si>
  <si>
    <t>30234400/1</t>
  </si>
  <si>
    <t>Դատարկ սպավառակ, առանց տուփի, DVD</t>
  </si>
  <si>
    <t>30234650/1</t>
  </si>
  <si>
    <t>Ֆլեշ հիշողություն, 32GB</t>
  </si>
  <si>
    <t>30232330/1</t>
  </si>
  <si>
    <t>Թվային բազմակողմանի սկավառակներ (dvd) կարդացող և (կամ) ձայնագրող սարքեր</t>
  </si>
  <si>
    <t>32421100/1</t>
  </si>
  <si>
    <t>Ցանցային մալուխներ</t>
  </si>
  <si>
    <t>մետր</t>
  </si>
  <si>
    <t>30232231/1</t>
  </si>
  <si>
    <t>Համակարգչի կոշտ սկավառակ</t>
  </si>
  <si>
    <t>30232231/2</t>
  </si>
  <si>
    <t>30237112/1</t>
  </si>
  <si>
    <t>Սնուցման բլոկ</t>
  </si>
  <si>
    <t>32521100/1</t>
  </si>
  <si>
    <t>Հեռահաղորդակցման մալուխներ</t>
  </si>
  <si>
    <t>Համացանցային տեսախցիկներ</t>
  </si>
  <si>
    <t>32421300/1</t>
  </si>
  <si>
    <t>Ցանցային բաժանարար</t>
  </si>
  <si>
    <t>32421300/2</t>
  </si>
  <si>
    <t>30237111/1</t>
  </si>
  <si>
    <t>Սնուցման մարտկոց</t>
  </si>
  <si>
    <t>30237113/1</t>
  </si>
  <si>
    <t>Կոնեկտոր (կցորդներ)</t>
  </si>
  <si>
    <t>44163250/1</t>
  </si>
  <si>
    <t>Միակցիչ / կոնեկտոր/ամրացնող սարք</t>
  </si>
  <si>
    <t>65311100/1</t>
  </si>
  <si>
    <t>64111200/1</t>
  </si>
  <si>
    <t>51211300/1</t>
  </si>
  <si>
    <t>Ժամանակի գրանցման սարքերի տեղադրման ծառայություններ</t>
  </si>
  <si>
    <t>Ախտահանիչ հեղուկ նյութեր</t>
  </si>
  <si>
    <t>39111180/1</t>
  </si>
  <si>
    <t>Գրասենյակային աթոռ</t>
  </si>
  <si>
    <t>50311240/2</t>
  </si>
  <si>
    <t>Գործադիր տնօրեն՝ _____________________ Ս. Բաղինյան</t>
  </si>
  <si>
    <t>Անվանումը՝ «Համաշխարհային բանկի աջակցությամբ իրականացվող Տարածքային զարգացման հիմնադրամի», «Համաշխարհային բանկի աջակցությամբ իրականացվող տեղական տնտեսության և ենթակառուցվածքների զարգացման», «Ասիական զարգացման բանկի աջակցությամբ իրականացվող Դպրոցների սեյսմիկ պաշտպանության», «Եվրասիական զարգացման բանկի աջակցությամբ իրականացվող ոռոգման համակարգերի զարգացման», «Ֆրանսիայի Հանրապետության կառավարության աջակցությամբ իրականացվող Վեդու ջրամբարի կառուցման», «Գերմանիայի զարգացման վարկերի բանկի աջակցությամբ իրականացվող Ախուրյան գետի ջրային ռեսուրսների ինտեգրացված կառավարման», «Եվրոպական ներդրումային բանկի աջակցությամբ իրականացվող Երևանի ջրամատակարարման  բարելավման» ծրագրերի իրականացում</t>
  </si>
  <si>
    <t>հ/հ 900000901794</t>
  </si>
  <si>
    <t>հ/հ 900000909813</t>
  </si>
  <si>
    <t>հ/հ 900000911348</t>
  </si>
  <si>
    <t>հ/հ 900000903709</t>
  </si>
  <si>
    <t>ՀԱՅԱՍՏԱՆԻ ՏԱՐԱԾՔԱՅԻՆ ԶԱՐԳԱՑՄԱՆ ՀԻՄՆԱԴՐԱՄԻ ԿՈՂՄԻՑ 2024 ԹՎԱԿԱՆԻ ԸՆԹԱՑՔՈՒՄ ԻՐԱԿԱՆԱՑՎԵԼԻՔ ՊԱՀՊԱՆՄԱՆ ԾԱԽՍԵՐԻ ԳՆՈՒՄՆԵՐԻ ՊԼԱՆ</t>
  </si>
  <si>
    <t>Գրասենյակային գիրք, մատյան, 70-200 էջ, տողանի, սպիտակ էջերով</t>
  </si>
  <si>
    <t>հ/հ 900000902818</t>
  </si>
  <si>
    <t>Ամսագրեր</t>
  </si>
  <si>
    <t>22211500/1</t>
  </si>
  <si>
    <t>Պոլիէթիլենային պարկ, աղբի համար</t>
  </si>
  <si>
    <t>30197322/1</t>
  </si>
  <si>
    <t>Կարիչ, 20-50 թերթի համար</t>
  </si>
  <si>
    <t>41111100/3</t>
  </si>
  <si>
    <t>15981200/2</t>
  </si>
  <si>
    <t>32331500/1</t>
  </si>
  <si>
    <t>Շարժական ձայնագրող սարք</t>
  </si>
  <si>
    <t>հ/հ 900000900085</t>
  </si>
  <si>
    <t>Agapi karapetyan</t>
  </si>
  <si>
    <t>հ/հ 900000902255</t>
  </si>
  <si>
    <t>հ/հ 900000901281</t>
  </si>
  <si>
    <t>«22» հունվարի 2024թ․</t>
  </si>
  <si>
    <t>32581100/1</t>
  </si>
  <si>
    <t xml:space="preserve">Տվյալների հաղորդման սարքեր </t>
  </si>
  <si>
    <t>45311125/1</t>
  </si>
  <si>
    <t>Հեռախոսային գծերի տեղադրում</t>
  </si>
  <si>
    <t>Գրիչ գնդիկավոր</t>
  </si>
  <si>
    <t>22811150/2</t>
  </si>
  <si>
    <t>30192121/1</t>
  </si>
  <si>
    <t>30197230/4</t>
  </si>
  <si>
    <t>76130000/2</t>
  </si>
  <si>
    <t>34351200/2</t>
  </si>
  <si>
    <t>34351200/3</t>
  </si>
  <si>
    <t>22451240/1</t>
  </si>
  <si>
    <t>Ծրագրային ապահովման և սպասարկման ծառայություններ</t>
  </si>
  <si>
    <r>
      <t xml:space="preserve">հ/հ 900000909813 - </t>
    </r>
    <r>
      <rPr>
        <sz val="11"/>
        <color indexed="8"/>
        <rFont val="GHEA Grapalat"/>
        <family val="3"/>
      </rPr>
      <t>3000.0 հազ. դրամ</t>
    </r>
    <r>
      <rPr>
        <b/>
        <sz val="11"/>
        <color indexed="8"/>
        <rFont val="GHEA Grapalat"/>
        <family val="3"/>
      </rPr>
      <t xml:space="preserve">
հ/հ 900000903709 - </t>
    </r>
    <r>
      <rPr>
        <sz val="11"/>
        <color indexed="8"/>
        <rFont val="GHEA Grapalat"/>
        <family val="3"/>
      </rPr>
      <t>2000.0 հազ. դրամ</t>
    </r>
  </si>
  <si>
    <t>Բլանկներ</t>
  </si>
  <si>
    <t>Լամինացիայի պարագաներ</t>
  </si>
  <si>
    <t>64111200/2</t>
  </si>
  <si>
    <t>Համակարգչային սարքերի վերանորոգման- պահմանման ծառայություններ</t>
  </si>
  <si>
    <t xml:space="preserve"> 72411500/1</t>
  </si>
  <si>
    <t>Տպագրական ծառայություններ</t>
  </si>
  <si>
    <t>50311120/1</t>
  </si>
  <si>
    <t xml:space="preserve"> 79821170/2</t>
  </si>
  <si>
    <t>39221350/3</t>
  </si>
  <si>
    <t>30237240/2</t>
  </si>
  <si>
    <t>ԷԱՃ</t>
  </si>
  <si>
    <t>72261160/2</t>
  </si>
  <si>
    <t>32421100/2</t>
  </si>
  <si>
    <r>
      <t xml:space="preserve">հ/հ 900000901794 - </t>
    </r>
    <r>
      <rPr>
        <sz val="11"/>
        <color indexed="8"/>
        <rFont val="GHEA Grapalat"/>
        <family val="3"/>
      </rPr>
      <t xml:space="preserve">240.0 հազ. դրամ
</t>
    </r>
    <r>
      <rPr>
        <b/>
        <sz val="11"/>
        <color indexed="8"/>
        <rFont val="GHEA Grapalat"/>
        <family val="3"/>
      </rPr>
      <t>հ/հ 900000909813</t>
    </r>
    <r>
      <rPr>
        <sz val="11"/>
        <color indexed="8"/>
        <rFont val="GHEA Grapalat"/>
        <family val="3"/>
      </rPr>
      <t xml:space="preserve"> - 360.0 հազ. դրամ</t>
    </r>
    <r>
      <rPr>
        <b/>
        <sz val="11"/>
        <color indexed="8"/>
        <rFont val="GHEA Grapalat"/>
        <family val="3"/>
      </rPr>
      <t xml:space="preserve">
հ/հ 900000903709 - </t>
    </r>
    <r>
      <rPr>
        <sz val="11"/>
        <color indexed="8"/>
        <rFont val="GHEA Grapalat"/>
        <family val="3"/>
      </rPr>
      <t xml:space="preserve">240.0 հազ. դրամ
</t>
    </r>
    <r>
      <rPr>
        <b/>
        <sz val="11"/>
        <color indexed="8"/>
        <rFont val="GHEA Grapalat"/>
        <family val="3"/>
      </rPr>
      <t xml:space="preserve">հ/հ 900000901281 </t>
    </r>
    <r>
      <rPr>
        <sz val="11"/>
        <color indexed="8"/>
        <rFont val="GHEA Grapalat"/>
        <family val="3"/>
      </rPr>
      <t>- 360.0 հազ. դրամ</t>
    </r>
  </si>
  <si>
    <t>34351200/4</t>
  </si>
  <si>
    <t>79811100/2</t>
  </si>
  <si>
    <t>34351200/5</t>
  </si>
  <si>
    <t>h/h 900000902818</t>
  </si>
  <si>
    <t>45311125/2</t>
  </si>
  <si>
    <t>Շարժիչներով փոխադրամիջոցների ապահովագրման ծառայություններ</t>
  </si>
  <si>
    <t>66511180/3</t>
  </si>
  <si>
    <t>66511180/4</t>
  </si>
  <si>
    <t xml:space="preserve"> 72411500/2</t>
  </si>
  <si>
    <t>66511180/5</t>
  </si>
  <si>
    <t>79811100/3</t>
  </si>
  <si>
    <t xml:space="preserve">արտաքին/ֆլեշ հիշողության սարք </t>
  </si>
  <si>
    <t>30234500/2</t>
  </si>
  <si>
    <t>79411230/1</t>
  </si>
  <si>
    <t>Գնահատումների իրականացման ծառայություններ</t>
  </si>
  <si>
    <t>98111120/1</t>
  </si>
  <si>
    <t>Մասնագիտացված կազմակերպությունների կողմից մատուցվող ծառայություններ</t>
  </si>
  <si>
    <t>«01» հուլիսի 2024թ․</t>
  </si>
  <si>
    <t xml:space="preserve">Արխիվացման ծառայություններ </t>
  </si>
  <si>
    <t>79991160/1</t>
  </si>
  <si>
    <t>66511300/2</t>
  </si>
  <si>
    <t>Շարժիչներով փոխադրամիջոցների շահագործումից պատճառած վնասի հետեւանքով առաջացած պատասխանատվության ապահովագրման ծառայություններ</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</si>
</sst>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դր.&quot;;\-#,##0\ &quot;դր.&quot;"/>
    <numFmt numFmtId="181" formatCode="#,##0\ &quot;դր.&quot;;[Red]\-#,##0\ &quot;դր.&quot;"/>
    <numFmt numFmtId="182" formatCode="#,##0.00\ &quot;դր.&quot;;\-#,##0.00\ &quot;դր.&quot;"/>
    <numFmt numFmtId="183" formatCode="#,##0.00\ &quot;դր.&quot;;[Red]\-#,##0.00\ &quot;դր.&quot;"/>
    <numFmt numFmtId="184" formatCode="_-* #,##0\ &quot;դր.&quot;_-;\-* #,##0\ &quot;դր.&quot;_-;_-* &quot;-&quot;\ &quot;դր.&quot;_-;_-@_-"/>
    <numFmt numFmtId="185" formatCode="_-* #,##0\ _դ_ր_._-;\-* #,##0\ _դ_ր_._-;_-* &quot;-&quot;\ _դ_ր_._-;_-@_-"/>
    <numFmt numFmtId="186" formatCode="_-* #,##0.00\ &quot;դր.&quot;_-;\-* #,##0.00\ &quot;դր.&quot;_-;_-* &quot;-&quot;??\ &quot;դր.&quot;_-;_-@_-"/>
    <numFmt numFmtId="187" formatCode="_-* #,##0.00\ _դ_ր_._-;\-* #,##0.00\ _դ_ր_._-;_-* &quot;-&quot;??\ _դ_ր_._-;_-@_-"/>
    <numFmt numFmtId="188" formatCode="_-* #,##0\ _դ_ր_._-;\-* #,##0\ _դ_ր_._-;_-* &quot;-&quot;??\ _դ_ր_._-;_-@_-"/>
    <numFmt numFmtId="189" formatCode="_-* #,##0.0\ _դ_ր_._-;\-* #,##0.0\ _դ_ր_._-;_-* &quot;-&quot;??\ _դ_ր_._-;_-@_-"/>
    <numFmt numFmtId="190" formatCode="#,##0.0_);\(#,##0.0\)"/>
    <numFmt numFmtId="191" formatCode="_-* #,##0&quot;р.&quot;_-;\-* #,##0&quot;р.&quot;_-;_-* &quot;-&quot;&quot;р.&quot;_-;_-@_-"/>
    <numFmt numFmtId="192" formatCode="_-* #,##0_р_._-;\-* #,##0_р_._-;_-* &quot;-&quot;_р_._-;_-@_-"/>
    <numFmt numFmtId="193" formatCode="_-* #,##0.00&quot;р.&quot;_-;\-* #,##0.00&quot;р.&quot;_-;_-* &quot;-&quot;??&quot;р.&quot;_-;_-@_-"/>
    <numFmt numFmtId="194" formatCode="_-* #,##0.00_р_._-;\-* #,##0.00_р_._-;_-* &quot;-&quot;??_р_._-;_-@_-"/>
    <numFmt numFmtId="195" formatCode="0.0"/>
    <numFmt numFmtId="196" formatCode="0.000"/>
    <numFmt numFmtId="197" formatCode="&quot;Yes&quot;;&quot;Yes&quot;;&quot;No&quot;"/>
    <numFmt numFmtId="198" formatCode="&quot;True&quot;;&quot;True&quot;;&quot;False&quot;"/>
    <numFmt numFmtId="199" formatCode="&quot;On&quot;;&quot;On&quot;;&quot;Off&quot;"/>
    <numFmt numFmtId="200" formatCode="[$€-2]\ #,##0.00_);[Red]\([$€-2]\ #,##0.00\)"/>
    <numFmt numFmtId="201" formatCode="[$-FC19]d\ mmmm\ yyyy\ &quot;г.&quot;"/>
    <numFmt numFmtId="202" formatCode="_-* #,##0.0_-;\-* #,##0.0_-;_-* &quot;-&quot;??_-;_-@_-"/>
    <numFmt numFmtId="203" formatCode="_-* #,##0_-;\-* #,##0_-;_-* &quot;-&quot;??_-;_-@_-"/>
  </numFmts>
  <fonts count="100">
    <font>
      <sz val="11"/>
      <color theme="1"/>
      <name val="Calibri"/>
      <family val="2"/>
    </font>
    <font>
      <sz val="11"/>
      <color indexed="8"/>
      <name val="Calibri"/>
      <family val="2"/>
    </font>
    <font>
      <sz val="10"/>
      <name val="GHEA Grapalat"/>
      <family val="3"/>
    </font>
    <font>
      <b/>
      <sz val="11"/>
      <name val="GHEA Grapalat"/>
      <family val="3"/>
    </font>
    <font>
      <sz val="12"/>
      <name val="GHEA Grapalat"/>
      <family val="3"/>
    </font>
    <font>
      <sz val="10"/>
      <name val="Arial"/>
      <family val="2"/>
    </font>
    <font>
      <sz val="11"/>
      <name val="GHEA Grapalat"/>
      <family val="3"/>
    </font>
    <font>
      <b/>
      <sz val="12"/>
      <name val="GHEA Grapalat"/>
      <family val="3"/>
    </font>
    <font>
      <b/>
      <sz val="10"/>
      <name val="GHEA Grapalat"/>
      <family val="3"/>
    </font>
    <font>
      <i/>
      <sz val="10"/>
      <name val="GHEA Grapalat"/>
      <family val="3"/>
    </font>
    <font>
      <b/>
      <i/>
      <sz val="10"/>
      <name val="GHEA Grapalat"/>
      <family val="3"/>
    </font>
    <font>
      <sz val="9"/>
      <name val="GHEA Grapalat"/>
      <family val="3"/>
    </font>
    <font>
      <sz val="9"/>
      <name val="Sylfaen"/>
      <family val="1"/>
    </font>
    <font>
      <sz val="12"/>
      <name val="Sylfaen"/>
      <family val="1"/>
    </font>
    <font>
      <sz val="9"/>
      <color indexed="56"/>
      <name val="Arial AMU"/>
      <family val="2"/>
    </font>
    <font>
      <sz val="8"/>
      <name val="Sylfaen"/>
      <family val="1"/>
    </font>
    <font>
      <sz val="8"/>
      <name val="Times New Roman"/>
      <family val="1"/>
    </font>
    <font>
      <sz val="8"/>
      <name val="MS Mincho"/>
      <family val="3"/>
    </font>
    <font>
      <sz val="12"/>
      <name val="Times New Roman"/>
      <family val="1"/>
    </font>
    <font>
      <u val="single"/>
      <sz val="10"/>
      <color indexed="12"/>
      <name val="Arial"/>
      <family val="2"/>
    </font>
    <font>
      <sz val="10.5"/>
      <color indexed="63"/>
      <name val="Segoe UI"/>
      <family val="2"/>
    </font>
    <font>
      <sz val="9"/>
      <color indexed="8"/>
      <name val="Arial"/>
      <family val="2"/>
    </font>
    <font>
      <sz val="10"/>
      <color indexed="56"/>
      <name val="Arial AMU"/>
      <family val="2"/>
    </font>
    <font>
      <b/>
      <sz val="10"/>
      <color indexed="56"/>
      <name val="Arial AMU"/>
      <family val="2"/>
    </font>
    <font>
      <sz val="8"/>
      <name val="Calibri"/>
      <family val="2"/>
    </font>
    <font>
      <b/>
      <sz val="11"/>
      <color indexed="8"/>
      <name val="GHEA Grapalat"/>
      <family val="3"/>
    </font>
    <font>
      <sz val="11"/>
      <color indexed="8"/>
      <name val="GHEA Grapalat"/>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60"/>
      <name val="GHEA Grapalat"/>
      <family val="3"/>
    </font>
    <font>
      <b/>
      <sz val="10"/>
      <color indexed="60"/>
      <name val="GHEA Grapalat"/>
      <family val="3"/>
    </font>
    <font>
      <sz val="10"/>
      <color indexed="8"/>
      <name val="GHEA Grapalat"/>
      <family val="3"/>
    </font>
    <font>
      <b/>
      <sz val="10"/>
      <color indexed="10"/>
      <name val="GHEA Grapalat"/>
      <family val="3"/>
    </font>
    <font>
      <b/>
      <sz val="10"/>
      <color indexed="53"/>
      <name val="GHEA Grapalat"/>
      <family val="3"/>
    </font>
    <font>
      <b/>
      <i/>
      <sz val="12"/>
      <color indexed="8"/>
      <name val="Sylfaen"/>
      <family val="1"/>
    </font>
    <font>
      <sz val="9"/>
      <color indexed="56"/>
      <name val="Calibri"/>
      <family val="2"/>
    </font>
    <font>
      <b/>
      <sz val="12"/>
      <color indexed="8"/>
      <name val="Calibri"/>
      <family val="2"/>
    </font>
    <font>
      <sz val="11"/>
      <color indexed="8"/>
      <name val="Arial AM"/>
      <family val="2"/>
    </font>
    <font>
      <b/>
      <sz val="10"/>
      <color indexed="8"/>
      <name val="GHEA Grapalat"/>
      <family val="3"/>
    </font>
    <font>
      <b/>
      <sz val="11"/>
      <color indexed="14"/>
      <name val="GHEA Grapalat"/>
      <family val="3"/>
    </font>
    <font>
      <b/>
      <sz val="11"/>
      <color indexed="49"/>
      <name val="GHEA Grapalat"/>
      <family val="3"/>
    </font>
    <font>
      <b/>
      <sz val="11"/>
      <color indexed="40"/>
      <name val="GHEA Grapalat"/>
      <family val="3"/>
    </font>
    <font>
      <b/>
      <sz val="11"/>
      <color indexed="17"/>
      <name val="GHEA Grapalat"/>
      <family val="3"/>
    </font>
    <font>
      <b/>
      <sz val="11"/>
      <color indexed="18"/>
      <name val="GHEA Grapalat"/>
      <family val="3"/>
    </font>
    <font>
      <b/>
      <sz val="11"/>
      <color indexed="60"/>
      <name val="GHEA Grapalat"/>
      <family val="3"/>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C00000"/>
      <name val="GHEA Grapalat"/>
      <family val="3"/>
    </font>
    <font>
      <b/>
      <sz val="10"/>
      <color rgb="FFC00000"/>
      <name val="GHEA Grapalat"/>
      <family val="3"/>
    </font>
    <font>
      <sz val="10"/>
      <color theme="1"/>
      <name val="GHEA Grapalat"/>
      <family val="3"/>
    </font>
    <font>
      <b/>
      <sz val="10"/>
      <color rgb="FFFF0000"/>
      <name val="GHEA Grapalat"/>
      <family val="3"/>
    </font>
    <font>
      <b/>
      <sz val="10"/>
      <color theme="9" tint="-0.24997000396251678"/>
      <name val="GHEA Grapalat"/>
      <family val="3"/>
    </font>
    <font>
      <b/>
      <sz val="11"/>
      <color rgb="FF000000"/>
      <name val="Calibri"/>
      <family val="2"/>
    </font>
    <font>
      <sz val="9"/>
      <color rgb="FF002233"/>
      <name val="Arial AMU"/>
      <family val="2"/>
    </font>
    <font>
      <b/>
      <i/>
      <sz val="12"/>
      <color rgb="FF000000"/>
      <name val="Sylfaen"/>
      <family val="1"/>
    </font>
    <font>
      <sz val="9"/>
      <color rgb="FF002233"/>
      <name val="Calibri"/>
      <family val="2"/>
    </font>
    <font>
      <b/>
      <sz val="12"/>
      <color rgb="FF000000"/>
      <name val="Calibri"/>
      <family val="2"/>
    </font>
    <font>
      <sz val="10"/>
      <color rgb="FF002233"/>
      <name val="Arial AMU"/>
      <family val="2"/>
    </font>
    <font>
      <sz val="11"/>
      <color theme="1"/>
      <name val="Arial AM"/>
      <family val="2"/>
    </font>
    <font>
      <b/>
      <sz val="10"/>
      <color theme="1"/>
      <name val="GHEA Grapalat"/>
      <family val="3"/>
    </font>
    <font>
      <b/>
      <sz val="11"/>
      <color theme="1"/>
      <name val="GHEA Grapalat"/>
      <family val="3"/>
    </font>
    <font>
      <b/>
      <sz val="11"/>
      <color rgb="FFFF0066"/>
      <name val="GHEA Grapalat"/>
      <family val="3"/>
    </font>
    <font>
      <b/>
      <sz val="11"/>
      <color theme="8" tint="-0.24997000396251678"/>
      <name val="GHEA Grapalat"/>
      <family val="3"/>
    </font>
    <font>
      <b/>
      <sz val="11"/>
      <color rgb="FF00B0F0"/>
      <name val="GHEA Grapalat"/>
      <family val="3"/>
    </font>
    <font>
      <b/>
      <sz val="11"/>
      <color rgb="FF00B050"/>
      <name val="GHEA Grapalat"/>
      <family val="3"/>
    </font>
    <font>
      <b/>
      <sz val="11"/>
      <color theme="3" tint="-0.24997000396251678"/>
      <name val="GHEA Grapalat"/>
      <family val="3"/>
    </font>
    <font>
      <b/>
      <sz val="11"/>
      <color rgb="FFC00000"/>
      <name val="GHEA Grapalat"/>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medium"/>
      <top style="thin"/>
      <bottom style="thin"/>
    </border>
    <border>
      <left style="thin"/>
      <right/>
      <top style="thin"/>
      <bottom style="thin"/>
    </border>
    <border>
      <left style="thin"/>
      <right style="thin"/>
      <top style="thin"/>
      <bottom/>
    </border>
    <border>
      <left style="thin"/>
      <right style="medium"/>
      <top/>
      <bottom style="thin"/>
    </border>
    <border>
      <left style="thin"/>
      <right style="medium"/>
      <top/>
      <bottom style="medium"/>
    </border>
    <border>
      <left style="medium"/>
      <right style="thin"/>
      <top style="thin"/>
      <bottom style="thin"/>
    </border>
    <border>
      <left style="medium"/>
      <right style="thin"/>
      <top style="thin"/>
      <bottom/>
    </border>
    <border>
      <left>
        <color indexed="63"/>
      </left>
      <right style="thin"/>
      <top style="thin"/>
      <bottom style="thin"/>
    </border>
    <border>
      <left>
        <color indexed="63"/>
      </left>
      <right style="thin"/>
      <top style="thin"/>
      <bottom/>
    </border>
    <border>
      <left/>
      <right style="medium"/>
      <top style="thin"/>
      <bottom>
        <color indexed="63"/>
      </bottom>
    </border>
    <border>
      <left/>
      <right style="thin"/>
      <top style="thin"/>
      <bottom style="medium"/>
    </border>
    <border>
      <left style="thin"/>
      <right style="thin"/>
      <top/>
      <bottom style="medium"/>
    </border>
    <border>
      <left>
        <color indexed="63"/>
      </left>
      <right style="medium"/>
      <top>
        <color indexed="63"/>
      </top>
      <bottom>
        <color indexed="63"/>
      </bottom>
    </border>
    <border>
      <left/>
      <right style="medium"/>
      <top>
        <color indexed="63"/>
      </top>
      <bottom style="medium"/>
    </border>
    <border>
      <left style="medium"/>
      <right style="medium"/>
      <top>
        <color indexed="63"/>
      </top>
      <bottom style="medium"/>
    </border>
    <border>
      <left style="medium"/>
      <right style="thin"/>
      <top style="thin"/>
      <bottom style="medium"/>
    </border>
    <border>
      <left/>
      <right/>
      <top style="thin"/>
      <bottom style="medium"/>
    </border>
    <border>
      <left style="medium"/>
      <right/>
      <top style="thin"/>
      <bottom style="thin"/>
    </border>
    <border>
      <left/>
      <right/>
      <top style="thin"/>
      <bottom style="thin"/>
    </border>
    <border>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right style="medium"/>
      <top style="medium"/>
      <bottom style="thin"/>
    </border>
    <border>
      <left style="medium"/>
      <right/>
      <top>
        <color indexed="63"/>
      </top>
      <bottom style="thin"/>
    </border>
    <border>
      <left/>
      <right/>
      <top/>
      <bottom style="thin"/>
    </border>
    <border>
      <left/>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thin"/>
      <right style="medium"/>
      <top style="thin"/>
      <botto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top>
        <color indexed="63"/>
      </top>
      <bottom style="medium"/>
    </border>
    <border>
      <left/>
      <right/>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7" fontId="5" fillId="0" borderId="0" applyFont="0" applyFill="0" applyBorder="0" applyAlignment="0" applyProtection="0"/>
    <xf numFmtId="194" fontId="5"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0" fontId="5" fillId="0" borderId="0">
      <alignment/>
      <protection/>
    </xf>
    <xf numFmtId="0" fontId="5" fillId="0" borderId="0">
      <alignment/>
      <protection/>
    </xf>
  </cellStyleXfs>
  <cellXfs count="277">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center" vertical="center"/>
    </xf>
    <xf numFmtId="0" fontId="2" fillId="0" borderId="0" xfId="0" applyNumberFormat="1" applyFont="1" applyAlignment="1">
      <alignment horizontal="left" vertical="center"/>
    </xf>
    <xf numFmtId="0" fontId="2" fillId="0" borderId="0" xfId="0" applyFont="1" applyAlignment="1">
      <alignment vertical="center" wrapText="1"/>
    </xf>
    <xf numFmtId="0" fontId="4" fillId="0" borderId="0" xfId="0" applyFont="1" applyAlignment="1">
      <alignment/>
    </xf>
    <xf numFmtId="187" fontId="4" fillId="0" borderId="0" xfId="0" applyNumberFormat="1" applyFont="1" applyAlignment="1">
      <alignment horizontal="right"/>
    </xf>
    <xf numFmtId="0" fontId="3" fillId="0" borderId="0" xfId="0" applyFont="1" applyAlignment="1">
      <alignment horizontal="right"/>
    </xf>
    <xf numFmtId="0" fontId="80" fillId="0" borderId="0" xfId="0" applyFont="1" applyAlignment="1">
      <alignment vertical="center" wrapText="1"/>
    </xf>
    <xf numFmtId="0" fontId="2"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wrapText="1"/>
    </xf>
    <xf numFmtId="0" fontId="81" fillId="0" borderId="0" xfId="0" applyFont="1" applyAlignment="1">
      <alignment/>
    </xf>
    <xf numFmtId="0" fontId="81" fillId="0" borderId="0" xfId="0" applyFont="1" applyAlignment="1">
      <alignment horizontal="center"/>
    </xf>
    <xf numFmtId="187" fontId="2" fillId="0" borderId="10" xfId="44" applyFont="1" applyFill="1" applyBorder="1" applyAlignment="1">
      <alignment horizontal="center" vertical="center"/>
    </xf>
    <xf numFmtId="187" fontId="2" fillId="0" borderId="11" xfId="44" applyFont="1" applyFill="1" applyBorder="1" applyAlignment="1">
      <alignment horizontal="center" vertical="center"/>
    </xf>
    <xf numFmtId="187" fontId="82" fillId="0" borderId="10" xfId="44" applyFont="1" applyFill="1" applyBorder="1" applyAlignment="1">
      <alignment horizontal="center" vertical="center"/>
    </xf>
    <xf numFmtId="0" fontId="82" fillId="0" borderId="10" xfId="0" applyFont="1" applyFill="1" applyBorder="1" applyAlignment="1">
      <alignment horizontal="center" vertical="center"/>
    </xf>
    <xf numFmtId="187" fontId="82" fillId="0" borderId="12" xfId="44" applyNumberFormat="1" applyFont="1" applyFill="1" applyBorder="1" applyAlignment="1">
      <alignment horizontal="center" vertical="center"/>
    </xf>
    <xf numFmtId="0" fontId="82" fillId="0" borderId="10" xfId="0" applyFont="1" applyFill="1" applyBorder="1" applyAlignment="1">
      <alignment horizontal="left" vertical="center" wrapText="1"/>
    </xf>
    <xf numFmtId="0" fontId="82" fillId="0" borderId="13" xfId="0" applyFont="1" applyFill="1" applyBorder="1" applyAlignment="1">
      <alignment vertical="center" wrapText="1"/>
    </xf>
    <xf numFmtId="0" fontId="81" fillId="0" borderId="0" xfId="0" applyFont="1" applyFill="1" applyAlignment="1">
      <alignment horizontal="center" vertical="center"/>
    </xf>
    <xf numFmtId="0" fontId="82" fillId="0" borderId="10" xfId="0" applyFont="1" applyBorder="1" applyAlignment="1">
      <alignment vertical="center" wrapText="1"/>
    </xf>
    <xf numFmtId="0" fontId="82" fillId="0" borderId="10" xfId="0" applyFont="1" applyBorder="1" applyAlignment="1">
      <alignment horizontal="center" vertical="center"/>
    </xf>
    <xf numFmtId="0" fontId="82" fillId="0" borderId="11" xfId="0" applyFont="1" applyFill="1" applyBorder="1" applyAlignment="1">
      <alignment horizontal="left" vertical="center" wrapText="1"/>
    </xf>
    <xf numFmtId="0" fontId="82" fillId="0" borderId="11" xfId="0" applyFont="1" applyFill="1" applyBorder="1" applyAlignment="1">
      <alignment horizontal="center" vertical="center"/>
    </xf>
    <xf numFmtId="189" fontId="81" fillId="0" borderId="0" xfId="44" applyNumberFormat="1" applyFont="1" applyAlignment="1">
      <alignment/>
    </xf>
    <xf numFmtId="189" fontId="83" fillId="0" borderId="0" xfId="44" applyNumberFormat="1" applyFont="1" applyBorder="1" applyAlignment="1">
      <alignment/>
    </xf>
    <xf numFmtId="0" fontId="2" fillId="0" borderId="10" xfId="0" applyFont="1" applyBorder="1" applyAlignment="1">
      <alignment vertical="center" wrapText="1"/>
    </xf>
    <xf numFmtId="0" fontId="2" fillId="0" borderId="10" xfId="0" applyFont="1" applyBorder="1" applyAlignment="1">
      <alignment horizontal="center" vertical="center"/>
    </xf>
    <xf numFmtId="188" fontId="2" fillId="0" borderId="0" xfId="44" applyNumberFormat="1" applyFont="1" applyAlignment="1">
      <alignment horizontal="center" vertical="center"/>
    </xf>
    <xf numFmtId="187" fontId="2" fillId="0" borderId="0" xfId="44" applyNumberFormat="1" applyFont="1" applyAlignment="1">
      <alignment horizontal="center" vertical="center"/>
    </xf>
    <xf numFmtId="188" fontId="8" fillId="0" borderId="0" xfId="44" applyNumberFormat="1" applyFont="1" applyAlignment="1">
      <alignment horizontal="center" vertical="center"/>
    </xf>
    <xf numFmtId="187" fontId="8" fillId="0" borderId="0" xfId="44" applyNumberFormat="1" applyFont="1" applyAlignment="1">
      <alignment horizontal="center" vertical="center"/>
    </xf>
    <xf numFmtId="0" fontId="9" fillId="0" borderId="14" xfId="44" applyNumberFormat="1" applyFont="1" applyBorder="1" applyAlignment="1">
      <alignment horizontal="center" vertical="center" wrapText="1"/>
    </xf>
    <xf numFmtId="0" fontId="0" fillId="0" borderId="0" xfId="0" applyFill="1" applyAlignment="1">
      <alignment/>
    </xf>
    <xf numFmtId="189" fontId="81" fillId="0" borderId="0" xfId="44" applyNumberFormat="1" applyFont="1" applyAlignment="1">
      <alignment horizontal="center"/>
    </xf>
    <xf numFmtId="0" fontId="81" fillId="0" borderId="0" xfId="0" applyFont="1" applyAlignment="1">
      <alignment/>
    </xf>
    <xf numFmtId="0" fontId="83" fillId="0" borderId="0" xfId="0" applyFont="1" applyAlignment="1">
      <alignment horizontal="center" vertical="center"/>
    </xf>
    <xf numFmtId="0" fontId="81" fillId="0" borderId="0" xfId="0" applyFont="1" applyAlignment="1">
      <alignment horizontal="center" vertical="center"/>
    </xf>
    <xf numFmtId="189" fontId="83" fillId="0" borderId="0" xfId="44" applyNumberFormat="1" applyFont="1" applyFill="1" applyBorder="1" applyAlignment="1">
      <alignment/>
    </xf>
    <xf numFmtId="187" fontId="82" fillId="0" borderId="11" xfId="44" applyFont="1" applyFill="1" applyBorder="1" applyAlignment="1">
      <alignment horizontal="center" vertical="center"/>
    </xf>
    <xf numFmtId="187" fontId="82" fillId="0" borderId="15" xfId="44" applyFont="1" applyFill="1" applyBorder="1" applyAlignment="1">
      <alignment horizontal="center" vertical="center"/>
    </xf>
    <xf numFmtId="187" fontId="10" fillId="0" borderId="16" xfId="44" applyFont="1" applyFill="1" applyBorder="1" applyAlignment="1">
      <alignment horizontal="center" vertical="center"/>
    </xf>
    <xf numFmtId="187" fontId="82" fillId="33" borderId="10" xfId="44" applyFont="1" applyFill="1" applyBorder="1" applyAlignment="1">
      <alignment horizontal="center" vertical="center"/>
    </xf>
    <xf numFmtId="0" fontId="82" fillId="33" borderId="10" xfId="0" applyFont="1" applyFill="1" applyBorder="1" applyAlignment="1">
      <alignment horizontal="center" vertical="center"/>
    </xf>
    <xf numFmtId="0" fontId="82" fillId="33" borderId="10" xfId="0" applyFont="1" applyFill="1" applyBorder="1" applyAlignment="1">
      <alignment horizontal="left" vertical="center" wrapText="1"/>
    </xf>
    <xf numFmtId="187" fontId="82" fillId="33" borderId="12" xfId="44" applyNumberFormat="1" applyFont="1" applyFill="1" applyBorder="1" applyAlignment="1">
      <alignment horizontal="center" vertical="center"/>
    </xf>
    <xf numFmtId="3" fontId="2" fillId="0" borderId="0" xfId="0" applyNumberFormat="1" applyFont="1" applyFill="1" applyBorder="1" applyAlignment="1">
      <alignment/>
    </xf>
    <xf numFmtId="0" fontId="2" fillId="0" borderId="17" xfId="0" applyFont="1" applyBorder="1" applyAlignment="1">
      <alignment horizontal="center" vertical="center" wrapText="1"/>
    </xf>
    <xf numFmtId="0" fontId="9" fillId="0" borderId="18" xfId="44" applyNumberFormat="1" applyFont="1" applyBorder="1" applyAlignment="1">
      <alignment horizontal="center" vertical="center"/>
    </xf>
    <xf numFmtId="0" fontId="2" fillId="0" borderId="19" xfId="0" applyFont="1" applyBorder="1" applyAlignment="1">
      <alignment horizontal="center" vertical="center" wrapText="1"/>
    </xf>
    <xf numFmtId="0" fontId="9" fillId="0" borderId="20" xfId="44" applyNumberFormat="1" applyFont="1" applyBorder="1" applyAlignment="1">
      <alignment horizontal="center" vertical="center"/>
    </xf>
    <xf numFmtId="0" fontId="82" fillId="33" borderId="19" xfId="0" applyNumberFormat="1" applyFont="1" applyFill="1" applyBorder="1" applyAlignment="1">
      <alignment horizontal="left" vertical="center"/>
    </xf>
    <xf numFmtId="0" fontId="2" fillId="0" borderId="19" xfId="0" applyFont="1" applyFill="1" applyBorder="1" applyAlignment="1">
      <alignment horizontal="left" vertical="center"/>
    </xf>
    <xf numFmtId="0" fontId="82" fillId="0" borderId="19" xfId="0" applyNumberFormat="1" applyFont="1" applyFill="1" applyBorder="1" applyAlignment="1">
      <alignment horizontal="left" vertical="center"/>
    </xf>
    <xf numFmtId="0" fontId="82" fillId="0" borderId="19" xfId="0" applyFont="1" applyBorder="1" applyAlignment="1">
      <alignment horizontal="left" vertical="center"/>
    </xf>
    <xf numFmtId="0" fontId="2" fillId="0" borderId="19" xfId="0" applyFont="1" applyBorder="1" applyAlignment="1">
      <alignment horizontal="left" vertical="center"/>
    </xf>
    <xf numFmtId="0" fontId="81" fillId="0" borderId="17" xfId="0" applyFont="1" applyBorder="1" applyAlignment="1">
      <alignment horizontal="center" wrapText="1"/>
    </xf>
    <xf numFmtId="0" fontId="9" fillId="0" borderId="21" xfId="44" applyNumberFormat="1" applyFont="1" applyBorder="1" applyAlignment="1">
      <alignment horizontal="center" vertical="center"/>
    </xf>
    <xf numFmtId="0" fontId="11" fillId="0" borderId="17" xfId="0" applyFont="1" applyBorder="1" applyAlignment="1">
      <alignment horizontal="center" vertical="center"/>
    </xf>
    <xf numFmtId="0" fontId="2" fillId="0" borderId="17" xfId="0" applyFont="1" applyFill="1" applyBorder="1" applyAlignment="1">
      <alignment horizontal="center" vertical="center"/>
    </xf>
    <xf numFmtId="0" fontId="2" fillId="0" borderId="10" xfId="0" applyNumberFormat="1"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187" fontId="2" fillId="0" borderId="12" xfId="44" applyNumberFormat="1" applyFont="1" applyFill="1" applyBorder="1" applyAlignment="1">
      <alignment horizontal="center" vertical="center"/>
    </xf>
    <xf numFmtId="0" fontId="2" fillId="0" borderId="10" xfId="0" applyFont="1" applyFill="1" applyBorder="1" applyAlignment="1">
      <alignment vertical="center" wrapText="1"/>
    </xf>
    <xf numFmtId="0" fontId="2" fillId="0" borderId="11" xfId="0" applyFont="1" applyFill="1" applyBorder="1" applyAlignment="1">
      <alignment horizontal="center" vertical="center"/>
    </xf>
    <xf numFmtId="0" fontId="82" fillId="0" borderId="17" xfId="0" applyFont="1" applyFill="1" applyBorder="1" applyAlignment="1">
      <alignment horizontal="center" vertical="center"/>
    </xf>
    <xf numFmtId="0" fontId="82" fillId="0" borderId="10" xfId="0" applyNumberFormat="1" applyFont="1" applyFill="1" applyBorder="1" applyAlignment="1">
      <alignment horizontal="left" vertical="center"/>
    </xf>
    <xf numFmtId="189" fontId="81" fillId="0" borderId="0" xfId="44" applyNumberFormat="1" applyFont="1" applyFill="1" applyAlignment="1">
      <alignment/>
    </xf>
    <xf numFmtId="0" fontId="83" fillId="0" borderId="0" xfId="0" applyFont="1" applyFill="1" applyBorder="1" applyAlignment="1">
      <alignment horizontal="center" vertical="center"/>
    </xf>
    <xf numFmtId="187" fontId="82" fillId="0" borderId="10" xfId="44" applyFont="1" applyFill="1" applyBorder="1" applyAlignment="1" quotePrefix="1">
      <alignment horizontal="center" vertical="center"/>
    </xf>
    <xf numFmtId="187" fontId="2" fillId="0" borderId="12" xfId="44"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62" applyFont="1" applyFill="1" applyBorder="1" applyAlignment="1">
      <alignment horizontal="center" vertical="center"/>
      <protection/>
    </xf>
    <xf numFmtId="0" fontId="81" fillId="0" borderId="0" xfId="62" applyFont="1" applyFill="1" applyAlignment="1">
      <alignment horizontal="center" vertical="center"/>
      <protection/>
    </xf>
    <xf numFmtId="0" fontId="2" fillId="0" borderId="10" xfId="62" applyFont="1" applyFill="1" applyBorder="1" applyAlignment="1">
      <alignment horizontal="left" vertical="center"/>
      <protection/>
    </xf>
    <xf numFmtId="0" fontId="2" fillId="0" borderId="10" xfId="62" applyFont="1" applyFill="1" applyBorder="1" applyAlignment="1">
      <alignment horizontal="left" vertical="center" wrapText="1"/>
      <protection/>
    </xf>
    <xf numFmtId="0" fontId="82" fillId="0" borderId="10" xfId="0" applyFont="1" applyFill="1" applyBorder="1" applyAlignment="1">
      <alignment horizontal="left" vertical="center"/>
    </xf>
    <xf numFmtId="0" fontId="2" fillId="0" borderId="11" xfId="0" applyFont="1" applyFill="1" applyBorder="1" applyAlignment="1">
      <alignment horizontal="left" vertical="center" wrapText="1"/>
    </xf>
    <xf numFmtId="0" fontId="8" fillId="0" borderId="22" xfId="0" applyFont="1" applyFill="1" applyBorder="1" applyAlignment="1">
      <alignment horizontal="left" vertical="center"/>
    </xf>
    <xf numFmtId="0" fontId="2" fillId="0" borderId="23" xfId="0" applyFont="1" applyFill="1" applyBorder="1" applyAlignment="1">
      <alignment horizontal="center" vertical="center"/>
    </xf>
    <xf numFmtId="0" fontId="8" fillId="0" borderId="23" xfId="0" applyFont="1" applyFill="1" applyBorder="1" applyAlignment="1">
      <alignment vertical="center"/>
    </xf>
    <xf numFmtId="188" fontId="8" fillId="0" borderId="23" xfId="0" applyNumberFormat="1" applyFont="1" applyFill="1" applyBorder="1" applyAlignment="1">
      <alignment vertical="center"/>
    </xf>
    <xf numFmtId="3" fontId="2" fillId="0" borderId="23" xfId="0" applyNumberFormat="1" applyFont="1" applyFill="1" applyBorder="1" applyAlignment="1">
      <alignment horizontal="center"/>
    </xf>
    <xf numFmtId="0" fontId="2" fillId="0" borderId="0" xfId="0" applyFont="1" applyFill="1" applyAlignment="1">
      <alignment/>
    </xf>
    <xf numFmtId="0" fontId="2" fillId="0" borderId="19" xfId="0" applyNumberFormat="1" applyFont="1" applyFill="1" applyBorder="1" applyAlignment="1">
      <alignment horizontal="left" vertical="center"/>
    </xf>
    <xf numFmtId="0" fontId="82" fillId="0" borderId="19" xfId="0" applyFont="1" applyFill="1" applyBorder="1" applyAlignment="1">
      <alignment horizontal="left" vertical="center"/>
    </xf>
    <xf numFmtId="189" fontId="81" fillId="0" borderId="0" xfId="44" applyNumberFormat="1" applyFont="1" applyAlignment="1">
      <alignment horizontal="center"/>
    </xf>
    <xf numFmtId="0" fontId="0" fillId="0" borderId="0" xfId="0" applyAlignment="1">
      <alignment/>
    </xf>
    <xf numFmtId="49" fontId="84" fillId="0" borderId="0" xfId="44" applyNumberFormat="1" applyFont="1" applyFill="1" applyAlignment="1">
      <alignment horizontal="right" vertical="center"/>
    </xf>
    <xf numFmtId="187" fontId="82" fillId="0" borderId="15" xfId="44" applyNumberFormat="1" applyFont="1" applyFill="1" applyBorder="1" applyAlignment="1">
      <alignment horizontal="center" vertical="center"/>
    </xf>
    <xf numFmtId="0" fontId="11" fillId="0" borderId="17" xfId="0" applyFont="1" applyFill="1" applyBorder="1" applyAlignment="1">
      <alignment horizontal="center" vertical="center"/>
    </xf>
    <xf numFmtId="0" fontId="83" fillId="0" borderId="0" xfId="0" applyFont="1" applyFill="1" applyAlignment="1">
      <alignment horizontal="center" vertical="center"/>
    </xf>
    <xf numFmtId="0" fontId="2" fillId="0" borderId="19" xfId="62" applyFont="1" applyFill="1" applyBorder="1" applyAlignment="1">
      <alignment horizontal="left" vertical="center"/>
      <protection/>
    </xf>
    <xf numFmtId="187" fontId="2" fillId="0" borderId="15" xfId="44" applyFont="1" applyFill="1" applyBorder="1" applyAlignment="1">
      <alignment horizontal="center" vertical="center"/>
    </xf>
    <xf numFmtId="179" fontId="0" fillId="0" borderId="0" xfId="0" applyNumberFormat="1" applyFill="1" applyAlignment="1">
      <alignment/>
    </xf>
    <xf numFmtId="0" fontId="81" fillId="0" borderId="17" xfId="0" applyFont="1" applyFill="1" applyBorder="1" applyAlignment="1">
      <alignment horizontal="center" vertical="center"/>
    </xf>
    <xf numFmtId="0" fontId="5" fillId="0" borderId="0" xfId="61">
      <alignment/>
      <protection/>
    </xf>
    <xf numFmtId="0" fontId="12" fillId="0" borderId="24" xfId="61" applyFont="1" applyBorder="1" applyAlignment="1">
      <alignment horizontal="center" vertical="center" wrapText="1"/>
      <protection/>
    </xf>
    <xf numFmtId="0" fontId="5" fillId="0" borderId="25" xfId="61" applyBorder="1" applyAlignment="1">
      <alignment vertical="center" wrapText="1"/>
      <protection/>
    </xf>
    <xf numFmtId="0" fontId="13" fillId="0" borderId="26" xfId="61" applyFont="1" applyBorder="1" applyAlignment="1">
      <alignment horizontal="center" vertical="center" wrapText="1"/>
      <protection/>
    </xf>
    <xf numFmtId="0" fontId="2" fillId="0" borderId="25" xfId="61" applyFont="1" applyBorder="1" applyAlignment="1">
      <alignment horizontal="center" vertical="center" wrapText="1"/>
      <protection/>
    </xf>
    <xf numFmtId="0" fontId="85" fillId="0" borderId="25" xfId="61" applyFont="1" applyBorder="1" applyAlignment="1">
      <alignment vertical="center" wrapText="1"/>
      <protection/>
    </xf>
    <xf numFmtId="0" fontId="86" fillId="0" borderId="25" xfId="61" applyFont="1" applyBorder="1" applyAlignment="1">
      <alignment horizontal="center" vertical="center" wrapText="1"/>
      <protection/>
    </xf>
    <xf numFmtId="0" fontId="12" fillId="0" borderId="25" xfId="61" applyFont="1" applyBorder="1" applyAlignment="1">
      <alignment horizontal="center" vertical="center" wrapText="1"/>
      <protection/>
    </xf>
    <xf numFmtId="0" fontId="87" fillId="0" borderId="25" xfId="61" applyFont="1" applyBorder="1" applyAlignment="1">
      <alignment horizontal="center" vertical="center" wrapText="1"/>
      <protection/>
    </xf>
    <xf numFmtId="0" fontId="15" fillId="0" borderId="25" xfId="61" applyFont="1" applyBorder="1" applyAlignment="1">
      <alignment horizontal="center" vertical="center" wrapText="1"/>
      <protection/>
    </xf>
    <xf numFmtId="0" fontId="86" fillId="0" borderId="24" xfId="61" applyFont="1" applyBorder="1" applyAlignment="1">
      <alignment horizontal="center" vertical="center" wrapText="1"/>
      <protection/>
    </xf>
    <xf numFmtId="0" fontId="88" fillId="0" borderId="25" xfId="61" applyFont="1" applyBorder="1" applyAlignment="1">
      <alignment horizontal="center" vertical="center" wrapText="1"/>
      <protection/>
    </xf>
    <xf numFmtId="0" fontId="19" fillId="0" borderId="25" xfId="57" applyBorder="1" applyAlignment="1" applyProtection="1">
      <alignment horizontal="center" vertical="center" wrapText="1"/>
      <protection/>
    </xf>
    <xf numFmtId="0" fontId="89" fillId="0" borderId="24" xfId="61" applyFont="1" applyBorder="1" applyAlignment="1">
      <alignment horizontal="center" vertical="center" wrapText="1"/>
      <protection/>
    </xf>
    <xf numFmtId="0" fontId="86" fillId="0" borderId="25" xfId="61" applyFont="1" applyBorder="1" applyAlignment="1">
      <alignment vertical="center" wrapText="1"/>
      <protection/>
    </xf>
    <xf numFmtId="0" fontId="19" fillId="0" borderId="25" xfId="57" applyBorder="1" applyAlignment="1" applyProtection="1">
      <alignment vertical="center" wrapText="1"/>
      <protection/>
    </xf>
    <xf numFmtId="0" fontId="90" fillId="0" borderId="24" xfId="61" applyFont="1" applyBorder="1" applyAlignment="1">
      <alignment horizontal="center" vertical="center" wrapText="1"/>
      <protection/>
    </xf>
    <xf numFmtId="0" fontId="5" fillId="0" borderId="0" xfId="61" applyAlignment="1">
      <alignment horizontal="center" vertical="center"/>
      <protection/>
    </xf>
    <xf numFmtId="194" fontId="0" fillId="0" borderId="0" xfId="45" applyFont="1" applyAlignment="1">
      <alignment/>
    </xf>
    <xf numFmtId="187" fontId="0" fillId="0" borderId="0" xfId="0" applyNumberFormat="1" applyFill="1" applyAlignment="1">
      <alignment/>
    </xf>
    <xf numFmtId="0" fontId="81" fillId="0" borderId="27" xfId="0" applyFont="1" applyFill="1" applyBorder="1" applyAlignment="1">
      <alignment horizontal="center" vertical="center"/>
    </xf>
    <xf numFmtId="0" fontId="8" fillId="0" borderId="28" xfId="0" applyFont="1" applyFill="1" applyBorder="1" applyAlignment="1">
      <alignment horizontal="left" vertical="center"/>
    </xf>
    <xf numFmtId="0" fontId="5" fillId="0" borderId="0" xfId="61" applyAlignment="1">
      <alignment wrapText="1"/>
      <protection/>
    </xf>
    <xf numFmtId="0" fontId="82" fillId="0" borderId="29" xfId="0" applyFont="1" applyFill="1" applyBorder="1" applyAlignment="1">
      <alignment horizontal="center" vertical="center"/>
    </xf>
    <xf numFmtId="189" fontId="81" fillId="0" borderId="0" xfId="44" applyNumberFormat="1" applyFont="1" applyAlignment="1">
      <alignment horizontal="center"/>
    </xf>
    <xf numFmtId="0" fontId="91" fillId="0" borderId="0" xfId="0" applyFont="1" applyFill="1" applyAlignment="1">
      <alignment/>
    </xf>
    <xf numFmtId="0" fontId="11" fillId="12" borderId="17" xfId="0" applyFont="1" applyFill="1" applyBorder="1" applyAlignment="1">
      <alignment horizontal="center" vertical="center"/>
    </xf>
    <xf numFmtId="0" fontId="82" fillId="12" borderId="19" xfId="0" applyFont="1" applyFill="1" applyBorder="1" applyAlignment="1">
      <alignment horizontal="left" vertical="center"/>
    </xf>
    <xf numFmtId="0" fontId="82" fillId="12" borderId="10" xfId="0" applyFont="1" applyFill="1" applyBorder="1" applyAlignment="1">
      <alignment horizontal="left" vertical="center" wrapText="1"/>
    </xf>
    <xf numFmtId="0" fontId="82" fillId="12" borderId="10" xfId="0" applyFont="1" applyFill="1" applyBorder="1" applyAlignment="1">
      <alignment horizontal="center" vertical="center"/>
    </xf>
    <xf numFmtId="187" fontId="2" fillId="12" borderId="10" xfId="44" applyFont="1" applyFill="1" applyBorder="1" applyAlignment="1">
      <alignment horizontal="center" vertical="center"/>
    </xf>
    <xf numFmtId="187" fontId="82" fillId="12" borderId="15" xfId="44" applyNumberFormat="1" applyFont="1" applyFill="1" applyBorder="1" applyAlignment="1">
      <alignment horizontal="center" vertical="center"/>
    </xf>
    <xf numFmtId="0" fontId="8" fillId="34" borderId="30" xfId="0" applyFont="1" applyFill="1" applyBorder="1" applyAlignment="1">
      <alignment horizontal="center" vertical="center"/>
    </xf>
    <xf numFmtId="0" fontId="8" fillId="34" borderId="29" xfId="0" applyFont="1" applyFill="1" applyBorder="1" applyAlignment="1">
      <alignment vertical="center" wrapText="1"/>
    </xf>
    <xf numFmtId="0" fontId="8" fillId="34" borderId="30" xfId="0" applyFont="1" applyFill="1" applyBorder="1" applyAlignment="1">
      <alignment vertical="center" wrapText="1"/>
    </xf>
    <xf numFmtId="0" fontId="8" fillId="34" borderId="31" xfId="0" applyFont="1" applyFill="1" applyBorder="1" applyAlignment="1">
      <alignment vertical="center" wrapText="1"/>
    </xf>
    <xf numFmtId="0" fontId="92" fillId="34" borderId="30" xfId="0" applyFont="1" applyFill="1" applyBorder="1" applyAlignment="1">
      <alignment horizontal="center" vertical="center"/>
    </xf>
    <xf numFmtId="0" fontId="92" fillId="34" borderId="29" xfId="0" applyFont="1" applyFill="1" applyBorder="1" applyAlignment="1">
      <alignment vertical="center"/>
    </xf>
    <xf numFmtId="0" fontId="92" fillId="34" borderId="30" xfId="0" applyFont="1" applyFill="1" applyBorder="1" applyAlignment="1">
      <alignment vertical="center"/>
    </xf>
    <xf numFmtId="0" fontId="92" fillId="34" borderId="29" xfId="0" applyFont="1" applyFill="1" applyBorder="1" applyAlignment="1">
      <alignment horizontal="center" vertical="center"/>
    </xf>
    <xf numFmtId="0" fontId="92" fillId="34" borderId="31" xfId="0" applyFont="1" applyFill="1" applyBorder="1" applyAlignment="1">
      <alignment vertical="center"/>
    </xf>
    <xf numFmtId="187" fontId="82" fillId="0" borderId="12" xfId="44" applyNumberFormat="1" applyFont="1" applyFill="1" applyBorder="1" applyAlignment="1">
      <alignment horizontal="center" vertical="center"/>
    </xf>
    <xf numFmtId="0" fontId="8" fillId="34" borderId="32" xfId="0" applyFont="1" applyFill="1" applyBorder="1" applyAlignment="1">
      <alignment vertical="center"/>
    </xf>
    <xf numFmtId="0" fontId="8" fillId="34" borderId="33" xfId="0" applyFont="1" applyFill="1" applyBorder="1" applyAlignment="1">
      <alignment vertical="center"/>
    </xf>
    <xf numFmtId="0" fontId="8" fillId="34" borderId="33" xfId="0" applyFont="1" applyFill="1" applyBorder="1" applyAlignment="1">
      <alignment horizontal="center" vertical="center"/>
    </xf>
    <xf numFmtId="0" fontId="8" fillId="34" borderId="34" xfId="0" applyFont="1" applyFill="1" applyBorder="1" applyAlignment="1">
      <alignment vertical="center"/>
    </xf>
    <xf numFmtId="0" fontId="8" fillId="34" borderId="35" xfId="0" applyFont="1" applyFill="1" applyBorder="1" applyAlignment="1">
      <alignment vertical="center"/>
    </xf>
    <xf numFmtId="0" fontId="8" fillId="34" borderId="36" xfId="0" applyFont="1" applyFill="1" applyBorder="1" applyAlignment="1">
      <alignment vertical="center"/>
    </xf>
    <xf numFmtId="0" fontId="8" fillId="34" borderId="37" xfId="0" applyFont="1" applyFill="1" applyBorder="1" applyAlignment="1">
      <alignment vertical="center"/>
    </xf>
    <xf numFmtId="0" fontId="8" fillId="34" borderId="37" xfId="0" applyFont="1" applyFill="1" applyBorder="1" applyAlignment="1">
      <alignment horizontal="center" vertical="center"/>
    </xf>
    <xf numFmtId="0" fontId="8" fillId="34" borderId="30" xfId="0" applyFont="1" applyFill="1" applyBorder="1" applyAlignment="1">
      <alignment vertical="center"/>
    </xf>
    <xf numFmtId="0" fontId="8" fillId="34" borderId="38" xfId="0" applyFont="1" applyFill="1" applyBorder="1" applyAlignment="1">
      <alignment vertical="center"/>
    </xf>
    <xf numFmtId="0" fontId="8" fillId="34" borderId="29" xfId="0" applyFont="1" applyFill="1" applyBorder="1" applyAlignment="1">
      <alignment vertical="center"/>
    </xf>
    <xf numFmtId="0" fontId="8" fillId="34" borderId="29" xfId="0" applyFont="1" applyFill="1" applyBorder="1" applyAlignment="1">
      <alignment horizontal="center" vertical="center"/>
    </xf>
    <xf numFmtId="0" fontId="8" fillId="34" borderId="31" xfId="0" applyFont="1" applyFill="1" applyBorder="1" applyAlignment="1">
      <alignment vertical="center"/>
    </xf>
    <xf numFmtId="0" fontId="8" fillId="34" borderId="30" xfId="0" applyFont="1" applyFill="1" applyBorder="1" applyAlignment="1">
      <alignment horizontal="center" vertical="center"/>
    </xf>
    <xf numFmtId="0" fontId="8" fillId="34" borderId="29" xfId="0" applyFont="1" applyFill="1" applyBorder="1" applyAlignment="1">
      <alignment vertical="center" wrapText="1"/>
    </xf>
    <xf numFmtId="0" fontId="8" fillId="34" borderId="30" xfId="0" applyFont="1" applyFill="1" applyBorder="1" applyAlignment="1">
      <alignment vertical="center" wrapText="1"/>
    </xf>
    <xf numFmtId="0" fontId="8" fillId="34" borderId="31" xfId="0" applyFont="1" applyFill="1" applyBorder="1" applyAlignment="1">
      <alignment vertical="center" wrapText="1"/>
    </xf>
    <xf numFmtId="0" fontId="82" fillId="0" borderId="10" xfId="0" applyFont="1" applyBorder="1" applyAlignment="1">
      <alignment horizontal="left" vertical="center" wrapText="1"/>
    </xf>
    <xf numFmtId="187" fontId="82" fillId="0" borderId="12" xfId="44" applyFont="1" applyFill="1" applyBorder="1" applyAlignment="1">
      <alignment horizontal="center" vertical="center"/>
    </xf>
    <xf numFmtId="0" fontId="0" fillId="0" borderId="0" xfId="0" applyAlignment="1">
      <alignment/>
    </xf>
    <xf numFmtId="0" fontId="81" fillId="0" borderId="0" xfId="0" applyFont="1" applyAlignment="1">
      <alignment horizontal="center" vertical="center"/>
    </xf>
    <xf numFmtId="187" fontId="82" fillId="0" borderId="10" xfId="44" applyFont="1" applyFill="1" applyBorder="1" applyAlignment="1">
      <alignment horizontal="center" vertical="center"/>
    </xf>
    <xf numFmtId="0" fontId="82" fillId="0" borderId="10" xfId="0" applyFont="1" applyFill="1" applyBorder="1" applyAlignment="1">
      <alignment horizontal="center" vertical="center"/>
    </xf>
    <xf numFmtId="187" fontId="82" fillId="0" borderId="12" xfId="44" applyNumberFormat="1" applyFont="1" applyFill="1" applyBorder="1" applyAlignment="1">
      <alignment horizontal="center" vertical="center"/>
    </xf>
    <xf numFmtId="0" fontId="82" fillId="0" borderId="10" xfId="0" applyFont="1" applyFill="1" applyBorder="1" applyAlignment="1">
      <alignment horizontal="left" vertical="center" wrapText="1"/>
    </xf>
    <xf numFmtId="0" fontId="82" fillId="0" borderId="10" xfId="0" applyFont="1" applyBorder="1" applyAlignment="1">
      <alignment horizontal="center" vertical="center"/>
    </xf>
    <xf numFmtId="189" fontId="83" fillId="0" borderId="0" xfId="44" applyNumberFormat="1" applyFont="1" applyBorder="1" applyAlignment="1">
      <alignment/>
    </xf>
    <xf numFmtId="0" fontId="0" fillId="0" borderId="0" xfId="0" applyFill="1" applyAlignment="1">
      <alignment/>
    </xf>
    <xf numFmtId="189" fontId="81" fillId="0" borderId="0" xfId="44" applyNumberFormat="1" applyFont="1" applyAlignment="1">
      <alignment horizontal="center"/>
    </xf>
    <xf numFmtId="187" fontId="82" fillId="0" borderId="15" xfId="44" applyFont="1" applyFill="1" applyBorder="1" applyAlignment="1">
      <alignment horizontal="center" vertical="center"/>
    </xf>
    <xf numFmtId="0" fontId="82" fillId="0" borderId="19" xfId="0" applyNumberFormat="1" applyFont="1" applyFill="1" applyBorder="1" applyAlignment="1">
      <alignment horizontal="left" vertical="center"/>
    </xf>
    <xf numFmtId="0" fontId="82" fillId="0" borderId="19" xfId="0" applyFont="1" applyBorder="1" applyAlignment="1">
      <alignment horizontal="left" vertical="center"/>
    </xf>
    <xf numFmtId="0" fontId="81" fillId="0" borderId="27" xfId="0" applyFont="1" applyFill="1" applyBorder="1" applyAlignment="1">
      <alignment horizontal="center" vertical="center"/>
    </xf>
    <xf numFmtId="0" fontId="11" fillId="0" borderId="29" xfId="0" applyFont="1" applyFill="1" applyBorder="1" applyAlignment="1">
      <alignment horizontal="center" vertical="center"/>
    </xf>
    <xf numFmtId="0" fontId="93" fillId="0" borderId="0" xfId="0" applyFont="1" applyFill="1" applyAlignment="1">
      <alignment horizontal="center" vertical="center"/>
    </xf>
    <xf numFmtId="0" fontId="81" fillId="35" borderId="0" xfId="0" applyFont="1" applyFill="1" applyAlignment="1">
      <alignment horizontal="center" vertical="center"/>
    </xf>
    <xf numFmtId="0" fontId="94" fillId="0" borderId="0" xfId="0" applyFont="1" applyFill="1" applyAlignment="1">
      <alignment horizontal="center" vertical="center"/>
    </xf>
    <xf numFmtId="0" fontId="95" fillId="0" borderId="0" xfId="0" applyFont="1" applyFill="1" applyAlignment="1">
      <alignment horizontal="center" vertical="center"/>
    </xf>
    <xf numFmtId="0" fontId="96" fillId="0" borderId="0" xfId="0" applyFont="1" applyFill="1" applyAlignment="1">
      <alignment horizontal="center" vertical="center"/>
    </xf>
    <xf numFmtId="0" fontId="97" fillId="0" borderId="0" xfId="0" applyFont="1" applyFill="1" applyAlignment="1">
      <alignment horizontal="center" vertical="center"/>
    </xf>
    <xf numFmtId="0" fontId="98" fillId="0" borderId="0" xfId="0" applyFont="1" applyFill="1" applyAlignment="1">
      <alignment horizontal="center" vertical="center"/>
    </xf>
    <xf numFmtId="0" fontId="99" fillId="0" borderId="0" xfId="0" applyFont="1" applyFill="1" applyAlignment="1">
      <alignment horizontal="center" vertical="center"/>
    </xf>
    <xf numFmtId="0" fontId="0" fillId="0" borderId="0" xfId="0" applyAlignment="1">
      <alignment horizontal="center" vertical="center"/>
    </xf>
    <xf numFmtId="0" fontId="82" fillId="0" borderId="37" xfId="0" applyFont="1" applyFill="1" applyBorder="1" applyAlignment="1">
      <alignment horizontal="left" vertical="center" wrapText="1"/>
    </xf>
    <xf numFmtId="187" fontId="82" fillId="0" borderId="38" xfId="44" applyFont="1" applyFill="1" applyBorder="1" applyAlignment="1">
      <alignment horizontal="center" vertical="center"/>
    </xf>
    <xf numFmtId="0" fontId="93" fillId="0" borderId="0" xfId="0" applyFont="1" applyFill="1" applyAlignment="1">
      <alignment vertical="center" wrapText="1"/>
    </xf>
    <xf numFmtId="0" fontId="93" fillId="0" borderId="0" xfId="0" applyFont="1" applyFill="1" applyAlignment="1">
      <alignment horizontal="center" vertical="center" wrapText="1"/>
    </xf>
    <xf numFmtId="0" fontId="93" fillId="0" borderId="0" xfId="0" applyFont="1" applyFill="1" applyBorder="1" applyAlignment="1">
      <alignment horizontal="center" vertical="center" wrapText="1"/>
    </xf>
    <xf numFmtId="0" fontId="93" fillId="0" borderId="0" xfId="0" applyFont="1" applyFill="1" applyBorder="1" applyAlignment="1">
      <alignment horizontal="center" vertical="center" wrapText="1"/>
    </xf>
    <xf numFmtId="0" fontId="93" fillId="0" borderId="0" xfId="0" applyFont="1" applyFill="1" applyBorder="1" applyAlignment="1">
      <alignment vertical="center" wrapText="1"/>
    </xf>
    <xf numFmtId="203" fontId="0" fillId="0" borderId="0" xfId="0" applyNumberFormat="1" applyFill="1" applyAlignment="1">
      <alignment/>
    </xf>
    <xf numFmtId="0" fontId="2" fillId="0" borderId="30" xfId="0" applyFont="1" applyFill="1" applyBorder="1" applyAlignment="1">
      <alignment horizontal="center" vertical="center"/>
    </xf>
    <xf numFmtId="0" fontId="12" fillId="0" borderId="39" xfId="61" applyFont="1" applyBorder="1" applyAlignment="1">
      <alignment wrapText="1"/>
      <protection/>
    </xf>
    <xf numFmtId="0" fontId="12" fillId="0" borderId="40" xfId="61" applyFont="1" applyBorder="1" applyAlignment="1">
      <alignment wrapText="1"/>
      <protection/>
    </xf>
    <xf numFmtId="0" fontId="12" fillId="0" borderId="41" xfId="61" applyFont="1" applyBorder="1" applyAlignment="1">
      <alignment wrapText="1"/>
      <protection/>
    </xf>
    <xf numFmtId="0" fontId="12" fillId="0" borderId="42" xfId="61" applyFont="1" applyBorder="1" applyAlignment="1">
      <alignment horizontal="center" vertical="center" wrapText="1"/>
      <protection/>
    </xf>
    <xf numFmtId="0" fontId="12" fillId="0" borderId="43" xfId="61" applyFont="1" applyBorder="1" applyAlignment="1">
      <alignment horizontal="center" vertical="center" wrapText="1"/>
      <protection/>
    </xf>
    <xf numFmtId="0" fontId="12" fillId="0" borderId="26" xfId="61" applyFont="1" applyBorder="1" applyAlignment="1">
      <alignment horizontal="center" vertical="center" wrapText="1"/>
      <protection/>
    </xf>
    <xf numFmtId="0" fontId="12" fillId="0" borderId="39" xfId="61" applyFont="1" applyBorder="1" applyAlignment="1">
      <alignment horizontal="center" vertical="center" wrapText="1"/>
      <protection/>
    </xf>
    <xf numFmtId="0" fontId="12" fillId="0" borderId="40" xfId="61" applyFont="1" applyBorder="1" applyAlignment="1">
      <alignment horizontal="center" vertical="center" wrapText="1"/>
      <protection/>
    </xf>
    <xf numFmtId="0" fontId="12" fillId="0" borderId="41" xfId="61" applyFont="1" applyBorder="1" applyAlignment="1">
      <alignment horizontal="center" vertical="center" wrapText="1"/>
      <protection/>
    </xf>
    <xf numFmtId="0" fontId="87" fillId="0" borderId="42" xfId="61" applyFont="1" applyBorder="1" applyAlignment="1">
      <alignment horizontal="center" vertical="center" wrapText="1"/>
      <protection/>
    </xf>
    <xf numFmtId="0" fontId="87" fillId="0" borderId="43" xfId="61" applyFont="1" applyBorder="1" applyAlignment="1">
      <alignment horizontal="center" vertical="center" wrapText="1"/>
      <protection/>
    </xf>
    <xf numFmtId="0" fontId="87" fillId="0" borderId="26" xfId="61" applyFont="1" applyBorder="1" applyAlignment="1">
      <alignment horizontal="center" vertical="center" wrapText="1"/>
      <protection/>
    </xf>
    <xf numFmtId="0" fontId="15" fillId="0" borderId="42" xfId="61" applyFont="1" applyBorder="1" applyAlignment="1">
      <alignment horizontal="center" vertical="center" wrapText="1"/>
      <protection/>
    </xf>
    <xf numFmtId="0" fontId="15" fillId="0" borderId="43" xfId="61" applyFont="1" applyBorder="1" applyAlignment="1">
      <alignment horizontal="center" vertical="center" wrapText="1"/>
      <protection/>
    </xf>
    <xf numFmtId="0" fontId="15" fillId="0" borderId="26" xfId="61" applyFont="1" applyBorder="1" applyAlignment="1">
      <alignment horizontal="center" vertical="center" wrapText="1"/>
      <protection/>
    </xf>
    <xf numFmtId="0" fontId="13" fillId="0" borderId="42" xfId="61" applyFont="1" applyBorder="1" applyAlignment="1">
      <alignment horizontal="center" vertical="center" wrapText="1"/>
      <protection/>
    </xf>
    <xf numFmtId="0" fontId="13" fillId="0" borderId="43" xfId="61" applyFont="1" applyBorder="1" applyAlignment="1">
      <alignment horizontal="center" vertical="center" wrapText="1"/>
      <protection/>
    </xf>
    <xf numFmtId="0" fontId="13" fillId="0" borderId="26" xfId="61" applyFont="1" applyBorder="1" applyAlignment="1">
      <alignment horizontal="center" vertical="center" wrapText="1"/>
      <protection/>
    </xf>
    <xf numFmtId="0" fontId="2" fillId="0" borderId="42" xfId="61" applyFont="1" applyBorder="1" applyAlignment="1">
      <alignment horizontal="center" vertical="center" wrapText="1"/>
      <protection/>
    </xf>
    <xf numFmtId="0" fontId="2" fillId="0" borderId="43" xfId="61" applyFont="1" applyBorder="1" applyAlignment="1">
      <alignment horizontal="center" vertical="center" wrapText="1"/>
      <protection/>
    </xf>
    <xf numFmtId="0" fontId="2" fillId="0" borderId="26" xfId="61" applyFont="1" applyBorder="1" applyAlignment="1">
      <alignment horizontal="center" vertical="center" wrapText="1"/>
      <protection/>
    </xf>
    <xf numFmtId="0" fontId="85" fillId="0" borderId="42" xfId="61" applyFont="1" applyBorder="1" applyAlignment="1">
      <alignment vertical="center" wrapText="1"/>
      <protection/>
    </xf>
    <xf numFmtId="0" fontId="85" fillId="0" borderId="43" xfId="61" applyFont="1" applyBorder="1" applyAlignment="1">
      <alignment vertical="center" wrapText="1"/>
      <protection/>
    </xf>
    <xf numFmtId="0" fontId="85" fillId="0" borderId="26" xfId="61" applyFont="1" applyBorder="1" applyAlignment="1">
      <alignment vertical="center" wrapText="1"/>
      <protection/>
    </xf>
    <xf numFmtId="0" fontId="93" fillId="0" borderId="44" xfId="0" applyFont="1" applyFill="1" applyBorder="1" applyAlignment="1">
      <alignment horizontal="center" vertical="center" wrapText="1"/>
    </xf>
    <xf numFmtId="0" fontId="93" fillId="0" borderId="0" xfId="0" applyFont="1" applyFill="1" applyBorder="1" applyAlignment="1">
      <alignment horizontal="center" vertical="center" wrapText="1"/>
    </xf>
    <xf numFmtId="0" fontId="81" fillId="0" borderId="0" xfId="0" applyFont="1" applyAlignment="1">
      <alignment horizontal="center" wrapText="1"/>
    </xf>
    <xf numFmtId="0" fontId="81" fillId="0" borderId="0" xfId="0" applyFont="1" applyBorder="1" applyAlignment="1">
      <alignment horizont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188" fontId="2" fillId="0" borderId="14" xfId="44" applyNumberFormat="1" applyFont="1" applyBorder="1" applyAlignment="1">
      <alignment horizontal="center" vertical="center" wrapText="1"/>
    </xf>
    <xf numFmtId="188" fontId="2" fillId="0" borderId="11" xfId="44" applyNumberFormat="1"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187" fontId="2" fillId="0" borderId="45" xfId="0" applyNumberFormat="1" applyFont="1" applyBorder="1" applyAlignment="1">
      <alignment horizontal="center" vertical="center" wrapText="1"/>
    </xf>
    <xf numFmtId="187" fontId="2" fillId="0" borderId="15" xfId="0" applyNumberFormat="1" applyFont="1" applyBorder="1" applyAlignment="1">
      <alignment horizontal="center" vertical="center" wrapText="1"/>
    </xf>
    <xf numFmtId="187" fontId="3" fillId="0" borderId="0" xfId="0" applyNumberFormat="1" applyFont="1" applyAlignment="1">
      <alignment horizontal="center"/>
    </xf>
    <xf numFmtId="187" fontId="4" fillId="0" borderId="0" xfId="0" applyNumberFormat="1" applyFont="1" applyAlignment="1">
      <alignment horizontal="center"/>
    </xf>
    <xf numFmtId="0" fontId="2" fillId="0" borderId="0" xfId="0" applyFont="1" applyAlignment="1">
      <alignment horizontal="center" vertical="center" wrapText="1"/>
    </xf>
    <xf numFmtId="188" fontId="6" fillId="0" borderId="0" xfId="44" applyNumberFormat="1" applyFont="1" applyAlignment="1">
      <alignment horizontal="right" vertical="center"/>
    </xf>
    <xf numFmtId="188" fontId="6" fillId="0" borderId="0" xfId="44" applyNumberFormat="1" applyFont="1" applyFill="1" applyAlignment="1">
      <alignment horizontal="center" vertical="center"/>
    </xf>
    <xf numFmtId="0" fontId="8" fillId="0" borderId="46" xfId="0" applyFont="1" applyBorder="1" applyAlignment="1">
      <alignment horizontal="left" vertical="center" wrapText="1"/>
    </xf>
    <xf numFmtId="0" fontId="8" fillId="0" borderId="47" xfId="0" applyFont="1" applyBorder="1" applyAlignment="1">
      <alignment horizontal="left"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8" xfId="0" applyFont="1" applyBorder="1" applyAlignment="1">
      <alignment horizontal="left" vertical="center" wrapText="1"/>
    </xf>
    <xf numFmtId="0" fontId="8" fillId="0" borderId="48" xfId="0" applyFont="1" applyBorder="1" applyAlignment="1">
      <alignment horizontal="center" vertical="center" wrapText="1"/>
    </xf>
    <xf numFmtId="0" fontId="8" fillId="0" borderId="46" xfId="0" applyFont="1" applyBorder="1" applyAlignment="1">
      <alignment horizontal="center" vertical="center" wrapText="1"/>
    </xf>
    <xf numFmtId="0" fontId="7" fillId="0" borderId="0" xfId="0" applyFont="1" applyAlignment="1">
      <alignment horizontal="center" wrapText="1"/>
    </xf>
    <xf numFmtId="0" fontId="8" fillId="0" borderId="49" xfId="0" applyFont="1" applyBorder="1" applyAlignment="1">
      <alignment horizontal="left" vertical="center" wrapText="1"/>
    </xf>
    <xf numFmtId="0" fontId="8" fillId="0" borderId="50" xfId="0" applyFont="1" applyBorder="1" applyAlignment="1">
      <alignment horizontal="left" vertical="center" wrapText="1"/>
    </xf>
    <xf numFmtId="0" fontId="8" fillId="0" borderId="25" xfId="0" applyFont="1" applyBorder="1" applyAlignment="1">
      <alignment horizontal="left" vertical="center" wrapText="1"/>
    </xf>
    <xf numFmtId="0" fontId="2" fillId="0" borderId="51" xfId="0" applyFont="1" applyBorder="1" applyAlignment="1">
      <alignment horizontal="center" vertical="center"/>
    </xf>
    <xf numFmtId="0" fontId="2" fillId="0" borderId="34" xfId="0" applyFont="1" applyBorder="1" applyAlignment="1">
      <alignment horizontal="center" vertical="center"/>
    </xf>
    <xf numFmtId="0" fontId="2" fillId="0" borderId="52" xfId="0" applyFont="1" applyBorder="1" applyAlignment="1">
      <alignment horizontal="center" vertical="center"/>
    </xf>
    <xf numFmtId="0" fontId="8" fillId="0" borderId="30" xfId="0" applyFont="1" applyBorder="1" applyAlignment="1">
      <alignment horizontal="center" vertical="center"/>
    </xf>
    <xf numFmtId="0" fontId="8" fillId="0" borderId="19" xfId="0" applyFont="1" applyBorder="1" applyAlignment="1">
      <alignment horizontal="center" vertical="center"/>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35" xfId="0" applyFont="1" applyBorder="1" applyAlignment="1">
      <alignment horizontal="left" vertical="center" wrapText="1"/>
    </xf>
    <xf numFmtId="0" fontId="2" fillId="0" borderId="4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2" fillId="34" borderId="29" xfId="0" applyFont="1" applyFill="1" applyBorder="1" applyAlignment="1">
      <alignment horizontal="center" vertical="center" wrapText="1"/>
    </xf>
    <xf numFmtId="0" fontId="92" fillId="34" borderId="30" xfId="0" applyFont="1" applyFill="1" applyBorder="1" applyAlignment="1">
      <alignment horizontal="center" vertical="center" wrapText="1"/>
    </xf>
    <xf numFmtId="0" fontId="92" fillId="34" borderId="31" xfId="0" applyFont="1" applyFill="1" applyBorder="1" applyAlignment="1">
      <alignment horizontal="center" vertical="center" wrapText="1"/>
    </xf>
    <xf numFmtId="0" fontId="92" fillId="3" borderId="29" xfId="0" applyFont="1" applyFill="1" applyBorder="1" applyAlignment="1">
      <alignment horizontal="center" vertical="center" wrapText="1"/>
    </xf>
    <xf numFmtId="0" fontId="92" fillId="3" borderId="30" xfId="0" applyFont="1" applyFill="1" applyBorder="1" applyAlignment="1">
      <alignment horizontal="center" vertical="center" wrapText="1"/>
    </xf>
    <xf numFmtId="0" fontId="92" fillId="3" borderId="31" xfId="0" applyFont="1" applyFill="1" applyBorder="1" applyAlignment="1">
      <alignment horizontal="center" vertical="center" wrapText="1"/>
    </xf>
    <xf numFmtId="0" fontId="8" fillId="34" borderId="29" xfId="0" applyFont="1" applyFill="1" applyBorder="1" applyAlignment="1">
      <alignment horizontal="center" vertical="center" wrapText="1"/>
    </xf>
    <xf numFmtId="0" fontId="8" fillId="34" borderId="30" xfId="0" applyFont="1" applyFill="1" applyBorder="1" applyAlignment="1">
      <alignment horizontal="center" vertical="center" wrapText="1"/>
    </xf>
    <xf numFmtId="0" fontId="8" fillId="34" borderId="31" xfId="0" applyFont="1" applyFill="1" applyBorder="1" applyAlignment="1">
      <alignment horizontal="center" vertical="center" wrapText="1"/>
    </xf>
    <xf numFmtId="189" fontId="81" fillId="0" borderId="0" xfId="44" applyNumberFormat="1" applyFont="1" applyFill="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2" xfId="61"/>
    <cellStyle name="Normal 3" xfId="62"/>
    <cellStyle name="Normal 4" xfId="63"/>
    <cellStyle name="Normal 4 2" xfId="64"/>
    <cellStyle name="Note" xfId="65"/>
    <cellStyle name="Output" xfId="66"/>
    <cellStyle name="Percent" xfId="67"/>
    <cellStyle name="Title" xfId="68"/>
    <cellStyle name="Total" xfId="69"/>
    <cellStyle name="Warning Text" xfId="70"/>
    <cellStyle name="Обычный 2" xfId="71"/>
    <cellStyle name="Обычный 2 2" xfId="7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ardware.am/Photo/Products/Accessories/Cables/Power_cables_male_to_female.jpg" TargetMode="External" /><Relationship Id="rId2" Type="http://schemas.openxmlformats.org/officeDocument/2006/relationships/hyperlink" Target="https://hardware.am/memory.htm#b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5"/>
  <sheetViews>
    <sheetView zoomScalePageLayoutView="0" workbookViewId="0" topLeftCell="A1">
      <selection activeCell="H38" sqref="H38:H41"/>
    </sheetView>
  </sheetViews>
  <sheetFormatPr defaultColWidth="9.140625" defaultRowHeight="15"/>
  <cols>
    <col min="1" max="1" width="9.140625" style="102" customWidth="1"/>
    <col min="2" max="2" width="27.7109375" style="119" customWidth="1"/>
    <col min="3" max="3" width="25.421875" style="102" customWidth="1"/>
    <col min="4" max="4" width="49.140625" style="102" customWidth="1"/>
    <col min="5" max="6" width="9.140625" style="102" customWidth="1"/>
    <col min="7" max="7" width="14.8515625" style="102" customWidth="1"/>
    <col min="8" max="16384" width="9.140625" style="102" customWidth="1"/>
  </cols>
  <sheetData>
    <row r="1" spans="1:11" ht="14.25" thickBot="1">
      <c r="A1" s="196" t="s">
        <v>285</v>
      </c>
      <c r="B1" s="197"/>
      <c r="C1" s="197"/>
      <c r="D1" s="197"/>
      <c r="E1" s="197"/>
      <c r="F1" s="197"/>
      <c r="G1" s="197"/>
      <c r="H1" s="197"/>
      <c r="I1" s="197"/>
      <c r="J1" s="197"/>
      <c r="K1" s="198"/>
    </row>
    <row r="2" spans="1:11" ht="39" thickBot="1">
      <c r="A2" s="199" t="s">
        <v>286</v>
      </c>
      <c r="B2" s="199" t="s">
        <v>287</v>
      </c>
      <c r="C2" s="199" t="s">
        <v>288</v>
      </c>
      <c r="D2" s="199" t="s">
        <v>289</v>
      </c>
      <c r="E2" s="199" t="s">
        <v>290</v>
      </c>
      <c r="F2" s="103" t="s">
        <v>291</v>
      </c>
      <c r="G2" s="103" t="s">
        <v>292</v>
      </c>
      <c r="H2" s="199" t="s">
        <v>293</v>
      </c>
      <c r="I2" s="202" t="s">
        <v>294</v>
      </c>
      <c r="J2" s="203"/>
      <c r="K2" s="204"/>
    </row>
    <row r="3" spans="1:11" ht="12.75">
      <c r="A3" s="200"/>
      <c r="B3" s="200"/>
      <c r="C3" s="200"/>
      <c r="D3" s="200"/>
      <c r="E3" s="200"/>
      <c r="F3" s="103" t="s">
        <v>295</v>
      </c>
      <c r="G3" s="103" t="s">
        <v>295</v>
      </c>
      <c r="H3" s="200"/>
      <c r="I3" s="199" t="s">
        <v>296</v>
      </c>
      <c r="J3" s="199" t="s">
        <v>297</v>
      </c>
      <c r="K3" s="199" t="s">
        <v>298</v>
      </c>
    </row>
    <row r="4" spans="1:11" ht="13.5" thickBot="1">
      <c r="A4" s="201"/>
      <c r="B4" s="201"/>
      <c r="C4" s="201"/>
      <c r="D4" s="201"/>
      <c r="E4" s="201"/>
      <c r="F4" s="104"/>
      <c r="G4" s="104"/>
      <c r="H4" s="201"/>
      <c r="I4" s="201"/>
      <c r="J4" s="201"/>
      <c r="K4" s="201"/>
    </row>
    <row r="5" spans="1:11" ht="68.25" thickBot="1">
      <c r="A5" s="105">
        <v>1</v>
      </c>
      <c r="B5" s="106">
        <v>30237240</v>
      </c>
      <c r="C5" s="107" t="s">
        <v>299</v>
      </c>
      <c r="D5" s="108" t="s">
        <v>300</v>
      </c>
      <c r="E5" s="109" t="s">
        <v>26</v>
      </c>
      <c r="F5" s="110">
        <v>15000</v>
      </c>
      <c r="G5" s="110">
        <v>210000</v>
      </c>
      <c r="H5" s="110">
        <v>14</v>
      </c>
      <c r="I5" s="111" t="s">
        <v>301</v>
      </c>
      <c r="J5" s="110">
        <v>14</v>
      </c>
      <c r="K5" s="111" t="s">
        <v>302</v>
      </c>
    </row>
    <row r="6" spans="1:11" ht="12.75" customHeight="1">
      <c r="A6" s="211">
        <v>2</v>
      </c>
      <c r="B6" s="214">
        <v>32341110</v>
      </c>
      <c r="C6" s="217" t="s">
        <v>303</v>
      </c>
      <c r="D6" s="112" t="s">
        <v>304</v>
      </c>
      <c r="E6" s="199" t="s">
        <v>26</v>
      </c>
      <c r="F6" s="205">
        <v>6500</v>
      </c>
      <c r="G6" s="205">
        <v>58500</v>
      </c>
      <c r="H6" s="205">
        <v>9</v>
      </c>
      <c r="I6" s="208" t="s">
        <v>301</v>
      </c>
      <c r="J6" s="205">
        <v>9</v>
      </c>
      <c r="K6" s="208" t="s">
        <v>302</v>
      </c>
    </row>
    <row r="7" spans="1:11" ht="12.75" customHeight="1">
      <c r="A7" s="212"/>
      <c r="B7" s="215"/>
      <c r="C7" s="218"/>
      <c r="D7" s="112" t="s">
        <v>305</v>
      </c>
      <c r="E7" s="200"/>
      <c r="F7" s="206"/>
      <c r="G7" s="206"/>
      <c r="H7" s="206"/>
      <c r="I7" s="209"/>
      <c r="J7" s="206"/>
      <c r="K7" s="209"/>
    </row>
    <row r="8" spans="1:11" ht="12.75" customHeight="1">
      <c r="A8" s="212"/>
      <c r="B8" s="215"/>
      <c r="C8" s="218"/>
      <c r="D8" s="112" t="s">
        <v>306</v>
      </c>
      <c r="E8" s="200"/>
      <c r="F8" s="206"/>
      <c r="G8" s="206"/>
      <c r="H8" s="206"/>
      <c r="I8" s="209"/>
      <c r="J8" s="206"/>
      <c r="K8" s="209"/>
    </row>
    <row r="9" spans="1:11" ht="12.75" customHeight="1">
      <c r="A9" s="212"/>
      <c r="B9" s="215"/>
      <c r="C9" s="218"/>
      <c r="D9" s="112" t="s">
        <v>307</v>
      </c>
      <c r="E9" s="200"/>
      <c r="F9" s="206"/>
      <c r="G9" s="206"/>
      <c r="H9" s="206"/>
      <c r="I9" s="209"/>
      <c r="J9" s="206"/>
      <c r="K9" s="209"/>
    </row>
    <row r="10" spans="1:11" ht="13.5" customHeight="1" thickBot="1">
      <c r="A10" s="213"/>
      <c r="B10" s="216"/>
      <c r="C10" s="219"/>
      <c r="D10" s="113"/>
      <c r="E10" s="201"/>
      <c r="F10" s="207"/>
      <c r="G10" s="207"/>
      <c r="H10" s="207"/>
      <c r="I10" s="210"/>
      <c r="J10" s="207"/>
      <c r="K10" s="210"/>
    </row>
    <row r="11" spans="1:11" ht="12.75" customHeight="1">
      <c r="A11" s="211"/>
      <c r="B11" s="214">
        <v>32251200</v>
      </c>
      <c r="C11" s="217" t="s">
        <v>308</v>
      </c>
      <c r="D11" s="112" t="s">
        <v>309</v>
      </c>
      <c r="E11" s="199" t="s">
        <v>26</v>
      </c>
      <c r="F11" s="205">
        <v>8000</v>
      </c>
      <c r="G11" s="205">
        <v>32000</v>
      </c>
      <c r="H11" s="205">
        <v>4</v>
      </c>
      <c r="I11" s="208" t="s">
        <v>301</v>
      </c>
      <c r="J11" s="205">
        <v>3</v>
      </c>
      <c r="K11" s="208" t="s">
        <v>302</v>
      </c>
    </row>
    <row r="12" spans="1:11" ht="12.75" customHeight="1">
      <c r="A12" s="212"/>
      <c r="B12" s="215"/>
      <c r="C12" s="218"/>
      <c r="D12" s="112" t="s">
        <v>310</v>
      </c>
      <c r="E12" s="200"/>
      <c r="F12" s="206"/>
      <c r="G12" s="206"/>
      <c r="H12" s="206"/>
      <c r="I12" s="209"/>
      <c r="J12" s="206"/>
      <c r="K12" s="209"/>
    </row>
    <row r="13" spans="1:11" ht="12.75" customHeight="1">
      <c r="A13" s="212"/>
      <c r="B13" s="215"/>
      <c r="C13" s="218"/>
      <c r="D13" s="112" t="s">
        <v>311</v>
      </c>
      <c r="E13" s="200"/>
      <c r="F13" s="206"/>
      <c r="G13" s="206"/>
      <c r="H13" s="206"/>
      <c r="I13" s="209"/>
      <c r="J13" s="206"/>
      <c r="K13" s="209"/>
    </row>
    <row r="14" spans="1:11" ht="12.75" customHeight="1">
      <c r="A14" s="212"/>
      <c r="B14" s="215"/>
      <c r="C14" s="218"/>
      <c r="D14" s="112" t="s">
        <v>312</v>
      </c>
      <c r="E14" s="200"/>
      <c r="F14" s="206"/>
      <c r="G14" s="206"/>
      <c r="H14" s="206"/>
      <c r="I14" s="209"/>
      <c r="J14" s="206"/>
      <c r="K14" s="209"/>
    </row>
    <row r="15" spans="1:11" ht="12.75" customHeight="1">
      <c r="A15" s="212"/>
      <c r="B15" s="215"/>
      <c r="C15" s="218"/>
      <c r="D15" s="112" t="s">
        <v>313</v>
      </c>
      <c r="E15" s="200"/>
      <c r="F15" s="206"/>
      <c r="G15" s="206"/>
      <c r="H15" s="206"/>
      <c r="I15" s="209"/>
      <c r="J15" s="206"/>
      <c r="K15" s="209"/>
    </row>
    <row r="16" spans="1:11" ht="12.75" customHeight="1">
      <c r="A16" s="212"/>
      <c r="B16" s="215"/>
      <c r="C16" s="218"/>
      <c r="D16" s="112" t="s">
        <v>314</v>
      </c>
      <c r="E16" s="200"/>
      <c r="F16" s="206"/>
      <c r="G16" s="206"/>
      <c r="H16" s="206"/>
      <c r="I16" s="209"/>
      <c r="J16" s="206"/>
      <c r="K16" s="209"/>
    </row>
    <row r="17" spans="1:11" ht="13.5" customHeight="1" thickBot="1">
      <c r="A17" s="213"/>
      <c r="B17" s="216"/>
      <c r="C17" s="219"/>
      <c r="D17" s="108" t="s">
        <v>315</v>
      </c>
      <c r="E17" s="201"/>
      <c r="F17" s="207"/>
      <c r="G17" s="207"/>
      <c r="H17" s="207"/>
      <c r="I17" s="210"/>
      <c r="J17" s="207"/>
      <c r="K17" s="210"/>
    </row>
    <row r="18" spans="1:11" ht="15.75">
      <c r="A18" s="211">
        <v>3</v>
      </c>
      <c r="B18" s="214">
        <v>32251200</v>
      </c>
      <c r="C18" s="217" t="s">
        <v>308</v>
      </c>
      <c r="D18" s="112" t="s">
        <v>316</v>
      </c>
      <c r="E18" s="199" t="s">
        <v>26</v>
      </c>
      <c r="F18" s="205">
        <v>8000</v>
      </c>
      <c r="G18" s="205">
        <v>128000</v>
      </c>
      <c r="H18" s="205">
        <v>16</v>
      </c>
      <c r="I18" s="208" t="s">
        <v>301</v>
      </c>
      <c r="J18" s="205">
        <v>16</v>
      </c>
      <c r="K18" s="208" t="s">
        <v>302</v>
      </c>
    </row>
    <row r="19" spans="1:11" ht="12.75" customHeight="1">
      <c r="A19" s="212"/>
      <c r="B19" s="215"/>
      <c r="C19" s="218"/>
      <c r="D19" s="112" t="s">
        <v>317</v>
      </c>
      <c r="E19" s="200"/>
      <c r="F19" s="206"/>
      <c r="G19" s="206"/>
      <c r="H19" s="206"/>
      <c r="I19" s="209"/>
      <c r="J19" s="206"/>
      <c r="K19" s="209"/>
    </row>
    <row r="20" spans="1:11" ht="12.75" customHeight="1">
      <c r="A20" s="212"/>
      <c r="B20" s="215"/>
      <c r="C20" s="218"/>
      <c r="D20" s="112" t="s">
        <v>318</v>
      </c>
      <c r="E20" s="200"/>
      <c r="F20" s="206"/>
      <c r="G20" s="206"/>
      <c r="H20" s="206"/>
      <c r="I20" s="209"/>
      <c r="J20" s="206"/>
      <c r="K20" s="209"/>
    </row>
    <row r="21" spans="1:11" ht="12.75" customHeight="1">
      <c r="A21" s="212"/>
      <c r="B21" s="215"/>
      <c r="C21" s="218"/>
      <c r="D21" s="112" t="s">
        <v>319</v>
      </c>
      <c r="E21" s="200"/>
      <c r="F21" s="206"/>
      <c r="G21" s="206"/>
      <c r="H21" s="206"/>
      <c r="I21" s="209"/>
      <c r="J21" s="206"/>
      <c r="K21" s="209"/>
    </row>
    <row r="22" spans="1:11" ht="12.75" customHeight="1">
      <c r="A22" s="212"/>
      <c r="B22" s="215"/>
      <c r="C22" s="218"/>
      <c r="D22" s="112" t="s">
        <v>320</v>
      </c>
      <c r="E22" s="200"/>
      <c r="F22" s="206"/>
      <c r="G22" s="206"/>
      <c r="H22" s="206"/>
      <c r="I22" s="209"/>
      <c r="J22" s="206"/>
      <c r="K22" s="209"/>
    </row>
    <row r="23" spans="1:11" ht="12.75" customHeight="1">
      <c r="A23" s="212"/>
      <c r="B23" s="215"/>
      <c r="C23" s="218"/>
      <c r="D23" s="112" t="s">
        <v>321</v>
      </c>
      <c r="E23" s="200"/>
      <c r="F23" s="206"/>
      <c r="G23" s="206"/>
      <c r="H23" s="206"/>
      <c r="I23" s="209"/>
      <c r="J23" s="206"/>
      <c r="K23" s="209"/>
    </row>
    <row r="24" spans="1:11" ht="12.75" customHeight="1">
      <c r="A24" s="212"/>
      <c r="B24" s="215"/>
      <c r="C24" s="218"/>
      <c r="D24" s="112" t="s">
        <v>322</v>
      </c>
      <c r="E24" s="200"/>
      <c r="F24" s="206"/>
      <c r="G24" s="206"/>
      <c r="H24" s="206"/>
      <c r="I24" s="209"/>
      <c r="J24" s="206"/>
      <c r="K24" s="209"/>
    </row>
    <row r="25" spans="1:11" ht="13.5" customHeight="1" thickBot="1">
      <c r="A25" s="213"/>
      <c r="B25" s="216"/>
      <c r="C25" s="219"/>
      <c r="D25" s="108" t="s">
        <v>323</v>
      </c>
      <c r="E25" s="201"/>
      <c r="F25" s="207"/>
      <c r="G25" s="207"/>
      <c r="H25" s="207"/>
      <c r="I25" s="210"/>
      <c r="J25" s="207"/>
      <c r="K25" s="210"/>
    </row>
    <row r="26" spans="1:11" ht="68.25" thickBot="1">
      <c r="A26" s="105">
        <v>4</v>
      </c>
      <c r="B26" s="106">
        <v>30237411</v>
      </c>
      <c r="C26" s="107" t="s">
        <v>324</v>
      </c>
      <c r="D26" s="108" t="s">
        <v>325</v>
      </c>
      <c r="E26" s="109" t="s">
        <v>26</v>
      </c>
      <c r="F26" s="110">
        <v>5000</v>
      </c>
      <c r="G26" s="110">
        <v>50000</v>
      </c>
      <c r="H26" s="110">
        <v>10</v>
      </c>
      <c r="I26" s="111" t="s">
        <v>301</v>
      </c>
      <c r="J26" s="110">
        <v>10</v>
      </c>
      <c r="K26" s="111" t="s">
        <v>302</v>
      </c>
    </row>
    <row r="27" spans="1:11" ht="68.25" thickBot="1">
      <c r="A27" s="105">
        <v>5</v>
      </c>
      <c r="B27" s="106">
        <v>30237280</v>
      </c>
      <c r="C27" s="107" t="s">
        <v>326</v>
      </c>
      <c r="D27" s="114" t="s">
        <v>327</v>
      </c>
      <c r="E27" s="109" t="s">
        <v>26</v>
      </c>
      <c r="F27" s="110">
        <v>1500</v>
      </c>
      <c r="G27" s="110">
        <v>15000</v>
      </c>
      <c r="H27" s="110">
        <v>10</v>
      </c>
      <c r="I27" s="111" t="s">
        <v>301</v>
      </c>
      <c r="J27" s="110">
        <v>10</v>
      </c>
      <c r="K27" s="111" t="s">
        <v>302</v>
      </c>
    </row>
    <row r="28" spans="1:11" ht="12.75" customHeight="1">
      <c r="A28" s="211">
        <v>1</v>
      </c>
      <c r="B28" s="214">
        <v>31151120</v>
      </c>
      <c r="C28" s="217" t="s">
        <v>328</v>
      </c>
      <c r="D28" s="112" t="s">
        <v>329</v>
      </c>
      <c r="E28" s="199" t="s">
        <v>26</v>
      </c>
      <c r="F28" s="205" t="s">
        <v>330</v>
      </c>
      <c r="G28" s="205">
        <v>200000</v>
      </c>
      <c r="H28" s="205">
        <v>5</v>
      </c>
      <c r="I28" s="208" t="s">
        <v>301</v>
      </c>
      <c r="J28" s="205">
        <v>5</v>
      </c>
      <c r="K28" s="208" t="s">
        <v>302</v>
      </c>
    </row>
    <row r="29" spans="1:11" ht="12.75" customHeight="1">
      <c r="A29" s="212"/>
      <c r="B29" s="215"/>
      <c r="C29" s="218"/>
      <c r="D29" s="112" t="s">
        <v>331</v>
      </c>
      <c r="E29" s="200"/>
      <c r="F29" s="206"/>
      <c r="G29" s="206"/>
      <c r="H29" s="206"/>
      <c r="I29" s="209"/>
      <c r="J29" s="206"/>
      <c r="K29" s="209"/>
    </row>
    <row r="30" spans="1:11" ht="12.75" customHeight="1">
      <c r="A30" s="212"/>
      <c r="B30" s="215"/>
      <c r="C30" s="218"/>
      <c r="D30" s="112" t="s">
        <v>332</v>
      </c>
      <c r="E30" s="200"/>
      <c r="F30" s="206"/>
      <c r="G30" s="206"/>
      <c r="H30" s="206"/>
      <c r="I30" s="209"/>
      <c r="J30" s="206"/>
      <c r="K30" s="209"/>
    </row>
    <row r="31" spans="1:11" ht="15.75">
      <c r="A31" s="212"/>
      <c r="B31" s="215"/>
      <c r="C31" s="218"/>
      <c r="D31" s="112" t="s">
        <v>333</v>
      </c>
      <c r="E31" s="200"/>
      <c r="F31" s="206"/>
      <c r="G31" s="206"/>
      <c r="H31" s="206"/>
      <c r="I31" s="209"/>
      <c r="J31" s="206"/>
      <c r="K31" s="209"/>
    </row>
    <row r="32" spans="1:11" ht="13.5" customHeight="1" thickBot="1">
      <c r="A32" s="213"/>
      <c r="B32" s="216"/>
      <c r="C32" s="219"/>
      <c r="D32" s="108" t="s">
        <v>334</v>
      </c>
      <c r="E32" s="201"/>
      <c r="F32" s="207"/>
      <c r="G32" s="207"/>
      <c r="H32" s="207"/>
      <c r="I32" s="210"/>
      <c r="J32" s="207"/>
      <c r="K32" s="210"/>
    </row>
    <row r="33" spans="1:11" ht="47.25">
      <c r="A33" s="211"/>
      <c r="B33" s="214">
        <v>30211250</v>
      </c>
      <c r="C33" s="217" t="s">
        <v>335</v>
      </c>
      <c r="D33" s="115" t="s">
        <v>336</v>
      </c>
      <c r="E33" s="199" t="s">
        <v>26</v>
      </c>
      <c r="F33" s="205">
        <v>170000</v>
      </c>
      <c r="G33" s="205">
        <v>170000</v>
      </c>
      <c r="H33" s="205">
        <v>1</v>
      </c>
      <c r="I33" s="208" t="s">
        <v>301</v>
      </c>
      <c r="J33" s="205">
        <v>1</v>
      </c>
      <c r="K33" s="208" t="s">
        <v>337</v>
      </c>
    </row>
    <row r="34" spans="1:11" ht="12.75" customHeight="1">
      <c r="A34" s="212"/>
      <c r="B34" s="215"/>
      <c r="C34" s="218"/>
      <c r="D34" s="112" t="s">
        <v>338</v>
      </c>
      <c r="E34" s="200"/>
      <c r="F34" s="206"/>
      <c r="G34" s="206"/>
      <c r="H34" s="206"/>
      <c r="I34" s="209"/>
      <c r="J34" s="206"/>
      <c r="K34" s="209"/>
    </row>
    <row r="35" spans="1:11" ht="12.75" customHeight="1">
      <c r="A35" s="212"/>
      <c r="B35" s="215"/>
      <c r="C35" s="218"/>
      <c r="D35" s="112" t="s">
        <v>339</v>
      </c>
      <c r="E35" s="200"/>
      <c r="F35" s="206"/>
      <c r="G35" s="206"/>
      <c r="H35" s="206"/>
      <c r="I35" s="209"/>
      <c r="J35" s="206"/>
      <c r="K35" s="209"/>
    </row>
    <row r="36" spans="1:11" ht="13.5" customHeight="1" thickBot="1">
      <c r="A36" s="213"/>
      <c r="B36" s="216"/>
      <c r="C36" s="219"/>
      <c r="D36" s="116" t="s">
        <v>340</v>
      </c>
      <c r="E36" s="201"/>
      <c r="F36" s="207"/>
      <c r="G36" s="207"/>
      <c r="H36" s="207"/>
      <c r="I36" s="210"/>
      <c r="J36" s="207"/>
      <c r="K36" s="210"/>
    </row>
    <row r="37" spans="1:11" ht="68.25" thickBot="1">
      <c r="A37" s="105"/>
      <c r="B37" s="106">
        <v>3023720</v>
      </c>
      <c r="C37" s="117" t="s">
        <v>341</v>
      </c>
      <c r="D37" s="108" t="s">
        <v>342</v>
      </c>
      <c r="E37" s="109" t="s">
        <v>26</v>
      </c>
      <c r="F37" s="110">
        <v>12000</v>
      </c>
      <c r="G37" s="110">
        <v>12000</v>
      </c>
      <c r="H37" s="110">
        <v>1</v>
      </c>
      <c r="I37" s="111" t="s">
        <v>301</v>
      </c>
      <c r="J37" s="110">
        <v>1</v>
      </c>
      <c r="K37" s="111" t="s">
        <v>337</v>
      </c>
    </row>
    <row r="38" spans="1:11" ht="24">
      <c r="A38" s="211"/>
      <c r="B38" s="214">
        <v>30237200</v>
      </c>
      <c r="C38" s="217" t="s">
        <v>343</v>
      </c>
      <c r="D38" s="112" t="s">
        <v>344</v>
      </c>
      <c r="E38" s="199" t="s">
        <v>26</v>
      </c>
      <c r="F38" s="205">
        <v>10000</v>
      </c>
      <c r="G38" s="205">
        <v>20000</v>
      </c>
      <c r="H38" s="205">
        <v>2</v>
      </c>
      <c r="I38" s="208" t="s">
        <v>301</v>
      </c>
      <c r="J38" s="205">
        <v>2</v>
      </c>
      <c r="K38" s="208" t="s">
        <v>337</v>
      </c>
    </row>
    <row r="39" spans="1:11" ht="24.75">
      <c r="A39" s="212"/>
      <c r="B39" s="215"/>
      <c r="C39" s="218"/>
      <c r="D39" s="118" t="s">
        <v>345</v>
      </c>
      <c r="E39" s="200"/>
      <c r="F39" s="206"/>
      <c r="G39" s="206"/>
      <c r="H39" s="206"/>
      <c r="I39" s="209"/>
      <c r="J39" s="206"/>
      <c r="K39" s="209"/>
    </row>
    <row r="40" spans="1:11" ht="12.75">
      <c r="A40" s="212"/>
      <c r="B40" s="215"/>
      <c r="C40" s="218"/>
      <c r="D40" s="112"/>
      <c r="E40" s="200"/>
      <c r="F40" s="206"/>
      <c r="G40" s="206"/>
      <c r="H40" s="206"/>
      <c r="I40" s="209"/>
      <c r="J40" s="206"/>
      <c r="K40" s="209"/>
    </row>
    <row r="41" spans="1:11" ht="13.5" thickBot="1">
      <c r="A41" s="213"/>
      <c r="B41" s="216"/>
      <c r="C41" s="219"/>
      <c r="D41" s="108"/>
      <c r="E41" s="201"/>
      <c r="F41" s="207"/>
      <c r="G41" s="207"/>
      <c r="H41" s="207"/>
      <c r="I41" s="210"/>
      <c r="J41" s="207"/>
      <c r="K41" s="210"/>
    </row>
    <row r="42" spans="2:8" ht="38.25">
      <c r="B42" s="214">
        <v>30237200</v>
      </c>
      <c r="D42" s="124" t="s">
        <v>351</v>
      </c>
      <c r="E42" s="102" t="s">
        <v>254</v>
      </c>
      <c r="F42" s="102">
        <v>25000</v>
      </c>
      <c r="G42" s="102">
        <v>25000</v>
      </c>
      <c r="H42" s="102">
        <v>1</v>
      </c>
    </row>
    <row r="43" spans="2:7" ht="15">
      <c r="B43" s="215"/>
      <c r="G43" s="120">
        <f>SUM(G5:G42)</f>
        <v>920500</v>
      </c>
    </row>
    <row r="44" ht="12.75">
      <c r="B44" s="215"/>
    </row>
    <row r="45" spans="2:5" ht="13.5" thickBot="1">
      <c r="B45" s="216"/>
      <c r="C45" s="102">
        <v>15000</v>
      </c>
      <c r="D45" s="102">
        <v>210000</v>
      </c>
      <c r="E45" s="102">
        <v>14</v>
      </c>
    </row>
    <row r="46" spans="2:5" ht="12.75" customHeight="1">
      <c r="B46" s="119">
        <v>32341110</v>
      </c>
      <c r="C46" s="102">
        <v>6500</v>
      </c>
      <c r="D46" s="102">
        <v>58500</v>
      </c>
      <c r="E46" s="102">
        <v>9</v>
      </c>
    </row>
    <row r="47" spans="2:5" ht="12.75" customHeight="1">
      <c r="B47" s="119">
        <v>32251200</v>
      </c>
      <c r="C47" s="102">
        <v>8000</v>
      </c>
      <c r="D47" s="102">
        <v>32000</v>
      </c>
      <c r="E47" s="102">
        <v>4</v>
      </c>
    </row>
    <row r="48" spans="2:5" ht="12.75" customHeight="1">
      <c r="B48" s="119">
        <v>32251200</v>
      </c>
      <c r="C48" s="102">
        <v>8000</v>
      </c>
      <c r="D48" s="102">
        <v>128000</v>
      </c>
      <c r="E48" s="102">
        <v>16</v>
      </c>
    </row>
    <row r="49" spans="2:5" ht="12.75" customHeight="1">
      <c r="B49" s="119">
        <v>30237411</v>
      </c>
      <c r="C49" s="102">
        <v>5000</v>
      </c>
      <c r="D49" s="102">
        <v>50000</v>
      </c>
      <c r="E49" s="102">
        <v>10</v>
      </c>
    </row>
    <row r="50" spans="2:5" ht="13.5" customHeight="1">
      <c r="B50" s="119">
        <v>30237280</v>
      </c>
      <c r="C50" s="102">
        <v>1500</v>
      </c>
      <c r="D50" s="102">
        <v>15000</v>
      </c>
      <c r="E50" s="102">
        <v>10</v>
      </c>
    </row>
    <row r="51" spans="2:5" ht="12.75" customHeight="1">
      <c r="B51" s="119">
        <v>31151120</v>
      </c>
      <c r="C51" s="102">
        <v>40000</v>
      </c>
      <c r="D51" s="102">
        <v>200000</v>
      </c>
      <c r="E51" s="102">
        <v>5</v>
      </c>
    </row>
    <row r="52" spans="2:5" ht="12.75" customHeight="1">
      <c r="B52" s="119">
        <v>30211250</v>
      </c>
      <c r="C52" s="102">
        <v>170000</v>
      </c>
      <c r="D52" s="102">
        <v>170000</v>
      </c>
      <c r="E52" s="102">
        <v>1</v>
      </c>
    </row>
    <row r="53" spans="2:5" ht="12.75">
      <c r="B53" s="119">
        <v>30237200</v>
      </c>
      <c r="C53" s="102">
        <v>12000</v>
      </c>
      <c r="D53" s="102">
        <v>12000</v>
      </c>
      <c r="E53" s="102">
        <v>1</v>
      </c>
    </row>
    <row r="54" spans="2:5" ht="12.75" customHeight="1">
      <c r="B54" s="119">
        <v>30237200</v>
      </c>
      <c r="C54" s="102">
        <v>10000</v>
      </c>
      <c r="D54" s="102">
        <v>20000</v>
      </c>
      <c r="E54" s="102">
        <v>2</v>
      </c>
    </row>
    <row r="55" spans="2:5" ht="12.75">
      <c r="B55" s="119">
        <v>30237200</v>
      </c>
      <c r="C55" s="102">
        <v>25000</v>
      </c>
      <c r="D55" s="102">
        <v>25000</v>
      </c>
      <c r="E55" s="102">
        <v>1</v>
      </c>
    </row>
  </sheetData>
  <sheetProtection/>
  <mergeCells count="72">
    <mergeCell ref="I38:I41"/>
    <mergeCell ref="B42:B45"/>
    <mergeCell ref="I33:I36"/>
    <mergeCell ref="K38:K41"/>
    <mergeCell ref="K33:K36"/>
    <mergeCell ref="A38:A41"/>
    <mergeCell ref="B38:B41"/>
    <mergeCell ref="C38:C41"/>
    <mergeCell ref="E38:E41"/>
    <mergeCell ref="F38:F41"/>
    <mergeCell ref="G38:G41"/>
    <mergeCell ref="H38:H41"/>
    <mergeCell ref="I28:I32"/>
    <mergeCell ref="J38:J41"/>
    <mergeCell ref="K28:K32"/>
    <mergeCell ref="A33:A36"/>
    <mergeCell ref="B33:B36"/>
    <mergeCell ref="C33:C36"/>
    <mergeCell ref="E33:E36"/>
    <mergeCell ref="F33:F36"/>
    <mergeCell ref="G33:G36"/>
    <mergeCell ref="H33:H36"/>
    <mergeCell ref="I18:I25"/>
    <mergeCell ref="J33:J36"/>
    <mergeCell ref="K18:K25"/>
    <mergeCell ref="A28:A32"/>
    <mergeCell ref="B28:B32"/>
    <mergeCell ref="C28:C32"/>
    <mergeCell ref="E28:E32"/>
    <mergeCell ref="F28:F32"/>
    <mergeCell ref="G28:G32"/>
    <mergeCell ref="H28:H32"/>
    <mergeCell ref="I11:I17"/>
    <mergeCell ref="J28:J32"/>
    <mergeCell ref="K11:K17"/>
    <mergeCell ref="A18:A25"/>
    <mergeCell ref="B18:B25"/>
    <mergeCell ref="C18:C25"/>
    <mergeCell ref="E18:E25"/>
    <mergeCell ref="F18:F25"/>
    <mergeCell ref="J18:J25"/>
    <mergeCell ref="K6:K10"/>
    <mergeCell ref="A11:A17"/>
    <mergeCell ref="B11:B17"/>
    <mergeCell ref="C11:C17"/>
    <mergeCell ref="E11:E17"/>
    <mergeCell ref="F11:F17"/>
    <mergeCell ref="A6:A10"/>
    <mergeCell ref="B6:B10"/>
    <mergeCell ref="C6:C10"/>
    <mergeCell ref="E6:E10"/>
    <mergeCell ref="F6:F10"/>
    <mergeCell ref="G18:G25"/>
    <mergeCell ref="H2:H4"/>
    <mergeCell ref="H18:H25"/>
    <mergeCell ref="G11:G17"/>
    <mergeCell ref="H11:H17"/>
    <mergeCell ref="J11:J17"/>
    <mergeCell ref="K3:K4"/>
    <mergeCell ref="G6:G10"/>
    <mergeCell ref="H6:H10"/>
    <mergeCell ref="J3:J4"/>
    <mergeCell ref="J6:J10"/>
    <mergeCell ref="I6:I10"/>
    <mergeCell ref="A1:K1"/>
    <mergeCell ref="A2:A4"/>
    <mergeCell ref="B2:B4"/>
    <mergeCell ref="C2:C4"/>
    <mergeCell ref="D2:D4"/>
    <mergeCell ref="E2:E4"/>
    <mergeCell ref="I2:K2"/>
    <mergeCell ref="I3:I4"/>
  </mergeCells>
  <hyperlinks>
    <hyperlink ref="D27" r:id="rId1" display="https://hardware.am/Photo/Products/Accessories/Cables/Power_cables_male_to_female.jpg"/>
    <hyperlink ref="C37" r:id="rId2" display="bt"/>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sheetPr>
    <pageSetUpPr fitToPage="1"/>
  </sheetPr>
  <dimension ref="A1:Q173"/>
  <sheetViews>
    <sheetView tabSelected="1" zoomScaleSheetLayoutView="70" zoomScalePageLayoutView="0" workbookViewId="0" topLeftCell="A1">
      <selection activeCell="D8" sqref="D8:J8"/>
    </sheetView>
  </sheetViews>
  <sheetFormatPr defaultColWidth="9.140625" defaultRowHeight="15"/>
  <cols>
    <col min="1" max="1" width="17.00390625" style="1" customWidth="1"/>
    <col min="2" max="2" width="10.8515625" style="2" customWidth="1"/>
    <col min="3" max="3" width="3.28125" style="2" bestFit="1" customWidth="1"/>
    <col min="4" max="4" width="15.140625" style="4" customWidth="1"/>
    <col min="5" max="5" width="39.421875" style="5" customWidth="1"/>
    <col min="6" max="6" width="10.421875" style="3" customWidth="1"/>
    <col min="7" max="7" width="9.7109375" style="10" customWidth="1"/>
    <col min="8" max="8" width="18.00390625" style="33" customWidth="1"/>
    <col min="9" max="9" width="12.28125" style="51" bestFit="1" customWidth="1"/>
    <col min="10" max="10" width="17.00390625" style="34" customWidth="1"/>
    <col min="11" max="11" width="40.7109375" style="38" customWidth="1"/>
    <col min="12" max="12" width="10.421875" style="0" bestFit="1" customWidth="1"/>
    <col min="13" max="13" width="15.28125" style="0" bestFit="1" customWidth="1"/>
  </cols>
  <sheetData>
    <row r="1" spans="7:10" ht="21.75" customHeight="1">
      <c r="G1" s="235" t="s">
        <v>0</v>
      </c>
      <c r="H1" s="235"/>
      <c r="I1" s="235"/>
      <c r="J1" s="235"/>
    </row>
    <row r="2" spans="5:10" ht="17.25" customHeight="1">
      <c r="E2" s="6"/>
      <c r="F2" s="236" t="s">
        <v>1</v>
      </c>
      <c r="G2" s="236"/>
      <c r="H2" s="236"/>
      <c r="I2" s="236"/>
      <c r="J2" s="236"/>
    </row>
    <row r="3" spans="5:10" ht="17.25" customHeight="1">
      <c r="E3" s="7"/>
      <c r="G3" s="237"/>
      <c r="H3" s="237"/>
      <c r="I3" s="237"/>
      <c r="J3" s="237"/>
    </row>
    <row r="4" spans="5:10" ht="16.5" customHeight="1">
      <c r="E4" s="8"/>
      <c r="F4" s="238" t="s">
        <v>506</v>
      </c>
      <c r="G4" s="238"/>
      <c r="H4" s="238"/>
      <c r="I4" s="238"/>
      <c r="J4" s="238"/>
    </row>
    <row r="5" spans="5:10" ht="16.5" customHeight="1">
      <c r="E5" s="9"/>
      <c r="G5" s="239" t="s">
        <v>574</v>
      </c>
      <c r="H5" s="239"/>
      <c r="I5" s="239"/>
      <c r="J5" s="239"/>
    </row>
    <row r="6" ht="20.25" customHeight="1">
      <c r="J6" s="7"/>
    </row>
    <row r="7" ht="15" customHeight="1"/>
    <row r="8" spans="4:10" ht="45" customHeight="1">
      <c r="D8" s="248" t="s">
        <v>512</v>
      </c>
      <c r="E8" s="248"/>
      <c r="F8" s="248"/>
      <c r="G8" s="248"/>
      <c r="H8" s="248"/>
      <c r="I8" s="248"/>
      <c r="J8" s="248"/>
    </row>
    <row r="9" spans="5:10" ht="7.5" customHeight="1" thickBot="1">
      <c r="E9" s="11"/>
      <c r="F9" s="12"/>
      <c r="G9" s="11"/>
      <c r="H9" s="35"/>
      <c r="J9" s="36"/>
    </row>
    <row r="10" spans="1:10" ht="15" customHeight="1" thickBot="1">
      <c r="A10" s="13"/>
      <c r="B10" s="3"/>
      <c r="C10" s="246" t="s">
        <v>3</v>
      </c>
      <c r="D10" s="247"/>
      <c r="E10" s="247"/>
      <c r="F10" s="240" t="s">
        <v>4</v>
      </c>
      <c r="G10" s="240"/>
      <c r="H10" s="240"/>
      <c r="I10" s="240"/>
      <c r="J10" s="241"/>
    </row>
    <row r="11" spans="1:10" ht="15" customHeight="1" thickBot="1">
      <c r="A11" s="13"/>
      <c r="B11" s="3"/>
      <c r="C11" s="260" t="s">
        <v>5</v>
      </c>
      <c r="D11" s="261"/>
      <c r="E11" s="261"/>
      <c r="F11" s="261"/>
      <c r="G11" s="261"/>
      <c r="H11" s="261"/>
      <c r="I11" s="261"/>
      <c r="J11" s="262"/>
    </row>
    <row r="12" spans="1:10" ht="15" customHeight="1" thickBot="1">
      <c r="A12" s="13"/>
      <c r="B12" s="3"/>
      <c r="C12" s="245" t="s">
        <v>6</v>
      </c>
      <c r="D12" s="240"/>
      <c r="E12" s="240"/>
      <c r="F12" s="240"/>
      <c r="G12" s="240"/>
      <c r="H12" s="240"/>
      <c r="I12" s="240"/>
      <c r="J12" s="241"/>
    </row>
    <row r="13" spans="1:10" ht="120" customHeight="1" thickBot="1">
      <c r="A13" s="13"/>
      <c r="B13" s="3"/>
      <c r="C13" s="242" t="s">
        <v>507</v>
      </c>
      <c r="D13" s="243"/>
      <c r="E13" s="243"/>
      <c r="F13" s="243"/>
      <c r="G13" s="243"/>
      <c r="H13" s="243"/>
      <c r="I13" s="243"/>
      <c r="J13" s="244"/>
    </row>
    <row r="14" spans="1:10" ht="18" customHeight="1">
      <c r="A14" s="13"/>
      <c r="B14" s="3"/>
      <c r="C14" s="257" t="s">
        <v>391</v>
      </c>
      <c r="D14" s="258"/>
      <c r="E14" s="258"/>
      <c r="F14" s="258"/>
      <c r="G14" s="258"/>
      <c r="H14" s="258"/>
      <c r="I14" s="258"/>
      <c r="J14" s="259"/>
    </row>
    <row r="15" spans="1:10" ht="18" customHeight="1">
      <c r="A15" s="13"/>
      <c r="B15" s="3"/>
      <c r="C15" s="226" t="s">
        <v>392</v>
      </c>
      <c r="D15" s="227"/>
      <c r="E15" s="227"/>
      <c r="F15" s="227"/>
      <c r="G15" s="227"/>
      <c r="H15" s="227"/>
      <c r="I15" s="227"/>
      <c r="J15" s="228"/>
    </row>
    <row r="16" spans="1:10" ht="18" customHeight="1">
      <c r="A16" s="13"/>
      <c r="B16" s="3"/>
      <c r="C16" s="226" t="s">
        <v>393</v>
      </c>
      <c r="D16" s="227"/>
      <c r="E16" s="227"/>
      <c r="F16" s="227"/>
      <c r="G16" s="227"/>
      <c r="H16" s="227"/>
      <c r="I16" s="227"/>
      <c r="J16" s="228"/>
    </row>
    <row r="17" spans="1:17" ht="18" customHeight="1" thickBot="1">
      <c r="A17" s="13"/>
      <c r="B17" s="3"/>
      <c r="C17" s="249" t="s">
        <v>394</v>
      </c>
      <c r="D17" s="250"/>
      <c r="E17" s="250"/>
      <c r="F17" s="250"/>
      <c r="G17" s="250"/>
      <c r="H17" s="250"/>
      <c r="I17" s="250"/>
      <c r="J17" s="251"/>
      <c r="Q17" s="93"/>
    </row>
    <row r="18" spans="1:17" ht="18" customHeight="1">
      <c r="A18" s="13"/>
      <c r="B18" s="3"/>
      <c r="C18" s="252" t="s">
        <v>11</v>
      </c>
      <c r="D18" s="253"/>
      <c r="E18" s="253"/>
      <c r="F18" s="253"/>
      <c r="G18" s="253"/>
      <c r="H18" s="253"/>
      <c r="I18" s="253"/>
      <c r="J18" s="254"/>
      <c r="Q18" s="93"/>
    </row>
    <row r="19" spans="1:10" ht="15" customHeight="1">
      <c r="A19" s="222" t="s">
        <v>12</v>
      </c>
      <c r="B19" s="223"/>
      <c r="C19" s="61"/>
      <c r="D19" s="255" t="s">
        <v>13</v>
      </c>
      <c r="E19" s="256"/>
      <c r="F19" s="224" t="s">
        <v>14</v>
      </c>
      <c r="G19" s="224" t="s">
        <v>15</v>
      </c>
      <c r="H19" s="229" t="s">
        <v>16</v>
      </c>
      <c r="I19" s="231" t="s">
        <v>17</v>
      </c>
      <c r="J19" s="233" t="s">
        <v>18</v>
      </c>
    </row>
    <row r="20" spans="1:10" ht="49.5" customHeight="1">
      <c r="A20" s="222" t="s">
        <v>19</v>
      </c>
      <c r="B20" s="223" t="s">
        <v>20</v>
      </c>
      <c r="C20" s="52" t="s">
        <v>163</v>
      </c>
      <c r="D20" s="54" t="s">
        <v>21</v>
      </c>
      <c r="E20" s="14" t="s">
        <v>22</v>
      </c>
      <c r="F20" s="225"/>
      <c r="G20" s="225"/>
      <c r="H20" s="230"/>
      <c r="I20" s="232"/>
      <c r="J20" s="234" t="s">
        <v>23</v>
      </c>
    </row>
    <row r="21" spans="1:10" ht="15" customHeight="1" thickBot="1">
      <c r="A21" s="222"/>
      <c r="B21" s="223"/>
      <c r="C21" s="53">
        <v>1</v>
      </c>
      <c r="D21" s="55">
        <v>2</v>
      </c>
      <c r="E21" s="37">
        <v>3</v>
      </c>
      <c r="F21" s="55">
        <v>4</v>
      </c>
      <c r="G21" s="37">
        <v>5</v>
      </c>
      <c r="H21" s="55">
        <v>6</v>
      </c>
      <c r="I21" s="37">
        <v>7</v>
      </c>
      <c r="J21" s="62">
        <v>8</v>
      </c>
    </row>
    <row r="22" spans="1:10" ht="15" customHeight="1">
      <c r="A22" s="15"/>
      <c r="B22" s="16"/>
      <c r="C22" s="144"/>
      <c r="D22" s="145"/>
      <c r="E22" s="145"/>
      <c r="F22" s="146" t="s">
        <v>24</v>
      </c>
      <c r="G22" s="145"/>
      <c r="H22" s="145"/>
      <c r="I22" s="147"/>
      <c r="J22" s="148"/>
    </row>
    <row r="23" spans="1:10" ht="15" customHeight="1">
      <c r="A23" s="40"/>
      <c r="B23" s="16"/>
      <c r="C23" s="149"/>
      <c r="D23" s="150"/>
      <c r="E23" s="150"/>
      <c r="F23" s="151" t="s">
        <v>126</v>
      </c>
      <c r="G23" s="150"/>
      <c r="H23" s="150"/>
      <c r="I23" s="152"/>
      <c r="J23" s="153"/>
    </row>
    <row r="24" spans="1:11" s="163" customFormat="1" ht="18" customHeight="1">
      <c r="A24" s="172"/>
      <c r="B24" s="24">
        <v>4237</v>
      </c>
      <c r="C24" s="63">
        <v>1</v>
      </c>
      <c r="D24" s="175" t="s">
        <v>520</v>
      </c>
      <c r="E24" s="161" t="s">
        <v>32</v>
      </c>
      <c r="F24" s="169" t="s">
        <v>25</v>
      </c>
      <c r="G24" s="169" t="s">
        <v>28</v>
      </c>
      <c r="H24" s="165">
        <v>110</v>
      </c>
      <c r="I24" s="169">
        <v>7450</v>
      </c>
      <c r="J24" s="162">
        <f>H24*I24/1000</f>
        <v>819.5</v>
      </c>
      <c r="K24" s="184" t="s">
        <v>511</v>
      </c>
    </row>
    <row r="25" spans="1:11" s="163" customFormat="1" ht="18" customHeight="1">
      <c r="A25" s="1"/>
      <c r="B25" s="24">
        <v>4237</v>
      </c>
      <c r="C25" s="63">
        <v>2</v>
      </c>
      <c r="D25" s="175" t="s">
        <v>128</v>
      </c>
      <c r="E25" s="161" t="s">
        <v>396</v>
      </c>
      <c r="F25" s="169" t="s">
        <v>25</v>
      </c>
      <c r="G25" s="169" t="s">
        <v>28</v>
      </c>
      <c r="H25" s="165">
        <v>300</v>
      </c>
      <c r="I25" s="169">
        <v>600</v>
      </c>
      <c r="J25" s="162">
        <f>H25*I25/1000</f>
        <v>180</v>
      </c>
      <c r="K25" s="184" t="s">
        <v>511</v>
      </c>
    </row>
    <row r="26" spans="1:11" s="93" customFormat="1" ht="18" customHeight="1">
      <c r="A26" s="1"/>
      <c r="B26" s="24">
        <v>4237</v>
      </c>
      <c r="C26" s="63">
        <v>3</v>
      </c>
      <c r="D26" s="175" t="s">
        <v>521</v>
      </c>
      <c r="E26" s="161" t="s">
        <v>123</v>
      </c>
      <c r="F26" s="169" t="s">
        <v>25</v>
      </c>
      <c r="G26" s="169" t="s">
        <v>28</v>
      </c>
      <c r="H26" s="165">
        <v>350</v>
      </c>
      <c r="I26" s="169">
        <v>500</v>
      </c>
      <c r="J26" s="162">
        <f>H26*I26/1000</f>
        <v>175</v>
      </c>
      <c r="K26" s="185" t="s">
        <v>527</v>
      </c>
    </row>
    <row r="27" spans="1:11" s="163" customFormat="1" ht="18" customHeight="1">
      <c r="A27" s="1"/>
      <c r="B27" s="24">
        <v>4237</v>
      </c>
      <c r="C27" s="63">
        <v>4</v>
      </c>
      <c r="D27" s="175" t="s">
        <v>154</v>
      </c>
      <c r="E27" s="161" t="s">
        <v>33</v>
      </c>
      <c r="F27" s="169" t="s">
        <v>25</v>
      </c>
      <c r="G27" s="169" t="s">
        <v>26</v>
      </c>
      <c r="H27" s="165">
        <v>12</v>
      </c>
      <c r="I27" s="169">
        <v>6000</v>
      </c>
      <c r="J27" s="162">
        <f>H27*I27/1000</f>
        <v>72</v>
      </c>
      <c r="K27" s="184" t="s">
        <v>511</v>
      </c>
    </row>
    <row r="28" spans="1:11" s="163" customFormat="1" ht="18" customHeight="1">
      <c r="A28" s="1"/>
      <c r="B28" s="24">
        <v>4237</v>
      </c>
      <c r="C28" s="63">
        <v>5</v>
      </c>
      <c r="D28" s="175" t="s">
        <v>551</v>
      </c>
      <c r="E28" s="161" t="s">
        <v>33</v>
      </c>
      <c r="F28" s="169" t="s">
        <v>25</v>
      </c>
      <c r="G28" s="169" t="s">
        <v>26</v>
      </c>
      <c r="H28" s="165">
        <v>7</v>
      </c>
      <c r="I28" s="169">
        <v>10000</v>
      </c>
      <c r="J28" s="162">
        <f>H28*I28/1000</f>
        <v>70</v>
      </c>
      <c r="K28" s="184"/>
    </row>
    <row r="29" spans="1:10" ht="15" customHeight="1">
      <c r="A29" s="40"/>
      <c r="B29" s="16"/>
      <c r="C29" s="154"/>
      <c r="D29" s="152"/>
      <c r="E29" s="152"/>
      <c r="F29" s="155" t="s">
        <v>127</v>
      </c>
      <c r="G29" s="152"/>
      <c r="H29" s="152"/>
      <c r="I29" s="152"/>
      <c r="J29" s="156"/>
    </row>
    <row r="30" spans="1:11" ht="18" customHeight="1">
      <c r="A30" s="39"/>
      <c r="B30" s="42">
        <v>4261</v>
      </c>
      <c r="C30" s="96">
        <v>1</v>
      </c>
      <c r="D30" s="174" t="s">
        <v>397</v>
      </c>
      <c r="E30" s="168" t="s">
        <v>544</v>
      </c>
      <c r="F30" s="67" t="s">
        <v>25</v>
      </c>
      <c r="G30" s="166" t="s">
        <v>40</v>
      </c>
      <c r="H30" s="165">
        <v>10000</v>
      </c>
      <c r="I30" s="166">
        <v>3</v>
      </c>
      <c r="J30" s="162">
        <f>H30*I30/1000</f>
        <v>30</v>
      </c>
      <c r="K30" s="178" t="s">
        <v>508</v>
      </c>
    </row>
    <row r="31" spans="2:11" ht="18" customHeight="1">
      <c r="B31" s="164">
        <v>4261</v>
      </c>
      <c r="C31" s="96">
        <v>2</v>
      </c>
      <c r="D31" s="174" t="s">
        <v>399</v>
      </c>
      <c r="E31" s="168" t="s">
        <v>400</v>
      </c>
      <c r="F31" s="67" t="s">
        <v>25</v>
      </c>
      <c r="G31" s="166" t="s">
        <v>26</v>
      </c>
      <c r="H31" s="165">
        <v>4000</v>
      </c>
      <c r="I31" s="166">
        <v>10</v>
      </c>
      <c r="J31" s="162">
        <f aca="true" t="shared" si="0" ref="J31:J59">H31*I31/1000</f>
        <v>40</v>
      </c>
      <c r="K31" s="178" t="s">
        <v>508</v>
      </c>
    </row>
    <row r="32" spans="2:11" ht="18" customHeight="1">
      <c r="B32" s="164">
        <v>4261</v>
      </c>
      <c r="C32" s="96">
        <v>3</v>
      </c>
      <c r="D32" s="174" t="s">
        <v>113</v>
      </c>
      <c r="E32" s="168" t="s">
        <v>401</v>
      </c>
      <c r="F32" s="67" t="s">
        <v>25</v>
      </c>
      <c r="G32" s="166" t="s">
        <v>26</v>
      </c>
      <c r="H32" s="165">
        <v>3000</v>
      </c>
      <c r="I32" s="166">
        <v>130</v>
      </c>
      <c r="J32" s="162">
        <f t="shared" si="0"/>
        <v>390</v>
      </c>
      <c r="K32" s="183" t="s">
        <v>514</v>
      </c>
    </row>
    <row r="33" spans="1:11" s="93" customFormat="1" ht="18" customHeight="1">
      <c r="A33" s="1"/>
      <c r="B33" s="164">
        <v>4261</v>
      </c>
      <c r="C33" s="96">
        <v>4</v>
      </c>
      <c r="D33" s="174" t="s">
        <v>402</v>
      </c>
      <c r="E33" s="168" t="s">
        <v>401</v>
      </c>
      <c r="F33" s="67" t="s">
        <v>25</v>
      </c>
      <c r="G33" s="166" t="s">
        <v>26</v>
      </c>
      <c r="H33" s="17">
        <v>4500</v>
      </c>
      <c r="I33" s="67">
        <v>10</v>
      </c>
      <c r="J33" s="162">
        <f t="shared" si="0"/>
        <v>45</v>
      </c>
      <c r="K33" s="183" t="s">
        <v>514</v>
      </c>
    </row>
    <row r="34" spans="1:11" s="163" customFormat="1" ht="18" customHeight="1">
      <c r="A34" s="1"/>
      <c r="B34" s="164">
        <v>4261</v>
      </c>
      <c r="C34" s="96">
        <v>5</v>
      </c>
      <c r="D34" s="174" t="s">
        <v>149</v>
      </c>
      <c r="E34" s="168" t="s">
        <v>403</v>
      </c>
      <c r="F34" s="67" t="s">
        <v>25</v>
      </c>
      <c r="G34" s="166" t="s">
        <v>26</v>
      </c>
      <c r="H34" s="17">
        <v>1400</v>
      </c>
      <c r="I34" s="67">
        <v>30</v>
      </c>
      <c r="J34" s="162">
        <f t="shared" si="0"/>
        <v>42</v>
      </c>
      <c r="K34" s="183" t="s">
        <v>514</v>
      </c>
    </row>
    <row r="35" spans="1:11" s="163" customFormat="1" ht="18" customHeight="1">
      <c r="A35" s="1"/>
      <c r="B35" s="164">
        <v>4261</v>
      </c>
      <c r="C35" s="96">
        <v>6</v>
      </c>
      <c r="D35" s="174" t="s">
        <v>73</v>
      </c>
      <c r="E35" s="168" t="s">
        <v>404</v>
      </c>
      <c r="F35" s="67" t="s">
        <v>25</v>
      </c>
      <c r="G35" s="166" t="s">
        <v>26</v>
      </c>
      <c r="H35" s="17">
        <v>250</v>
      </c>
      <c r="I35" s="67">
        <v>200</v>
      </c>
      <c r="J35" s="162">
        <f t="shared" si="0"/>
        <v>50</v>
      </c>
      <c r="K35" s="178" t="s">
        <v>508</v>
      </c>
    </row>
    <row r="36" spans="1:12" s="163" customFormat="1" ht="18" customHeight="1">
      <c r="A36" s="1"/>
      <c r="B36" s="164">
        <v>4261</v>
      </c>
      <c r="C36" s="96">
        <v>7</v>
      </c>
      <c r="D36" s="174" t="s">
        <v>405</v>
      </c>
      <c r="E36" s="168" t="s">
        <v>406</v>
      </c>
      <c r="F36" s="67" t="s">
        <v>25</v>
      </c>
      <c r="G36" s="166" t="s">
        <v>26</v>
      </c>
      <c r="H36" s="17">
        <v>1000</v>
      </c>
      <c r="I36" s="67">
        <v>80</v>
      </c>
      <c r="J36" s="162">
        <f t="shared" si="0"/>
        <v>80</v>
      </c>
      <c r="K36" s="178" t="s">
        <v>508</v>
      </c>
      <c r="L36" s="186"/>
    </row>
    <row r="37" spans="1:11" s="163" customFormat="1" ht="18" customHeight="1">
      <c r="A37" s="1"/>
      <c r="B37" s="164">
        <v>4261</v>
      </c>
      <c r="C37" s="96">
        <v>8</v>
      </c>
      <c r="D37" s="174" t="s">
        <v>155</v>
      </c>
      <c r="E37" s="168" t="s">
        <v>407</v>
      </c>
      <c r="F37" s="67" t="s">
        <v>25</v>
      </c>
      <c r="G37" s="166" t="s">
        <v>26</v>
      </c>
      <c r="H37" s="17">
        <v>200</v>
      </c>
      <c r="I37" s="67">
        <v>300</v>
      </c>
      <c r="J37" s="162">
        <f t="shared" si="0"/>
        <v>60</v>
      </c>
      <c r="K37" s="183" t="s">
        <v>514</v>
      </c>
    </row>
    <row r="38" spans="1:11" s="163" customFormat="1" ht="18" customHeight="1">
      <c r="A38" s="1"/>
      <c r="B38" s="164">
        <v>4261</v>
      </c>
      <c r="C38" s="96">
        <v>9</v>
      </c>
      <c r="D38" s="174" t="s">
        <v>34</v>
      </c>
      <c r="E38" s="168" t="s">
        <v>408</v>
      </c>
      <c r="F38" s="67" t="s">
        <v>25</v>
      </c>
      <c r="G38" s="166" t="s">
        <v>26</v>
      </c>
      <c r="H38" s="17">
        <v>300</v>
      </c>
      <c r="I38" s="67">
        <v>200</v>
      </c>
      <c r="J38" s="162">
        <f t="shared" si="0"/>
        <v>60</v>
      </c>
      <c r="K38" s="183" t="s">
        <v>514</v>
      </c>
    </row>
    <row r="39" spans="1:11" s="163" customFormat="1" ht="18" customHeight="1">
      <c r="A39" s="1"/>
      <c r="B39" s="164">
        <v>4261</v>
      </c>
      <c r="C39" s="96">
        <v>10</v>
      </c>
      <c r="D39" s="174" t="s">
        <v>409</v>
      </c>
      <c r="E39" s="168" t="s">
        <v>410</v>
      </c>
      <c r="F39" s="67" t="s">
        <v>25</v>
      </c>
      <c r="G39" s="166" t="s">
        <v>26</v>
      </c>
      <c r="H39" s="17">
        <v>250</v>
      </c>
      <c r="I39" s="67">
        <v>80</v>
      </c>
      <c r="J39" s="162">
        <f t="shared" si="0"/>
        <v>20</v>
      </c>
      <c r="K39" s="178" t="s">
        <v>508</v>
      </c>
    </row>
    <row r="40" spans="1:11" s="163" customFormat="1" ht="18" customHeight="1">
      <c r="A40" s="1"/>
      <c r="B40" s="164">
        <v>4261</v>
      </c>
      <c r="C40" s="96">
        <v>11</v>
      </c>
      <c r="D40" s="174" t="s">
        <v>411</v>
      </c>
      <c r="E40" s="168" t="s">
        <v>412</v>
      </c>
      <c r="F40" s="67" t="s">
        <v>25</v>
      </c>
      <c r="G40" s="166" t="s">
        <v>26</v>
      </c>
      <c r="H40" s="17">
        <v>400</v>
      </c>
      <c r="I40" s="67">
        <v>15</v>
      </c>
      <c r="J40" s="162">
        <f t="shared" si="0"/>
        <v>6</v>
      </c>
      <c r="K40" s="178" t="s">
        <v>508</v>
      </c>
    </row>
    <row r="41" spans="1:11" s="163" customFormat="1" ht="18" customHeight="1">
      <c r="A41" s="1"/>
      <c r="B41" s="164">
        <v>4261</v>
      </c>
      <c r="C41" s="96">
        <v>12</v>
      </c>
      <c r="D41" s="174" t="s">
        <v>81</v>
      </c>
      <c r="E41" s="168" t="s">
        <v>413</v>
      </c>
      <c r="F41" s="67" t="s">
        <v>25</v>
      </c>
      <c r="G41" s="166" t="s">
        <v>26</v>
      </c>
      <c r="H41" s="17">
        <v>450</v>
      </c>
      <c r="I41" s="67">
        <v>20</v>
      </c>
      <c r="J41" s="162">
        <f t="shared" si="0"/>
        <v>9</v>
      </c>
      <c r="K41" s="178" t="s">
        <v>508</v>
      </c>
    </row>
    <row r="42" spans="1:11" s="163" customFormat="1" ht="18" customHeight="1">
      <c r="A42" s="1"/>
      <c r="B42" s="164">
        <v>4261</v>
      </c>
      <c r="C42" s="96">
        <v>13</v>
      </c>
      <c r="D42" s="174" t="s">
        <v>79</v>
      </c>
      <c r="E42" s="168" t="s">
        <v>414</v>
      </c>
      <c r="F42" s="67" t="s">
        <v>25</v>
      </c>
      <c r="G42" s="166" t="s">
        <v>26</v>
      </c>
      <c r="H42" s="17">
        <v>400</v>
      </c>
      <c r="I42" s="67">
        <v>30</v>
      </c>
      <c r="J42" s="162">
        <f t="shared" si="0"/>
        <v>12</v>
      </c>
      <c r="K42" s="178" t="s">
        <v>508</v>
      </c>
    </row>
    <row r="43" spans="1:11" s="163" customFormat="1" ht="18" customHeight="1">
      <c r="A43" s="1"/>
      <c r="B43" s="164">
        <v>4261</v>
      </c>
      <c r="C43" s="96">
        <v>14</v>
      </c>
      <c r="D43" s="174" t="s">
        <v>39</v>
      </c>
      <c r="E43" s="168" t="s">
        <v>415</v>
      </c>
      <c r="F43" s="67" t="s">
        <v>25</v>
      </c>
      <c r="G43" s="166" t="s">
        <v>40</v>
      </c>
      <c r="H43" s="17">
        <v>200</v>
      </c>
      <c r="I43" s="67">
        <v>10</v>
      </c>
      <c r="J43" s="162">
        <f t="shared" si="0"/>
        <v>2</v>
      </c>
      <c r="K43" s="182" t="s">
        <v>524</v>
      </c>
    </row>
    <row r="44" spans="1:11" s="163" customFormat="1" ht="18" customHeight="1">
      <c r="A44" s="1"/>
      <c r="B44" s="164">
        <v>4261</v>
      </c>
      <c r="C44" s="96">
        <v>15</v>
      </c>
      <c r="D44" s="174" t="s">
        <v>416</v>
      </c>
      <c r="E44" s="168" t="s">
        <v>417</v>
      </c>
      <c r="F44" s="67" t="s">
        <v>25</v>
      </c>
      <c r="G44" s="166" t="s">
        <v>40</v>
      </c>
      <c r="H44" s="17">
        <v>200</v>
      </c>
      <c r="I44" s="67">
        <v>80</v>
      </c>
      <c r="J44" s="162">
        <f t="shared" si="0"/>
        <v>16</v>
      </c>
      <c r="K44" s="182" t="s">
        <v>524</v>
      </c>
    </row>
    <row r="45" spans="1:11" s="163" customFormat="1" ht="18" customHeight="1">
      <c r="A45" s="1"/>
      <c r="B45" s="164">
        <v>4261</v>
      </c>
      <c r="C45" s="96">
        <v>16</v>
      </c>
      <c r="D45" s="174" t="s">
        <v>418</v>
      </c>
      <c r="E45" s="168" t="s">
        <v>419</v>
      </c>
      <c r="F45" s="67" t="s">
        <v>25</v>
      </c>
      <c r="G45" s="166" t="s">
        <v>26</v>
      </c>
      <c r="H45" s="17">
        <v>300</v>
      </c>
      <c r="I45" s="67">
        <v>4</v>
      </c>
      <c r="J45" s="162">
        <f t="shared" si="0"/>
        <v>1.2</v>
      </c>
      <c r="K45" s="178" t="s">
        <v>508</v>
      </c>
    </row>
    <row r="46" spans="1:11" s="163" customFormat="1" ht="18" customHeight="1">
      <c r="A46" s="1"/>
      <c r="B46" s="164">
        <v>4261</v>
      </c>
      <c r="C46" s="96">
        <v>17</v>
      </c>
      <c r="D46" s="174" t="s">
        <v>37</v>
      </c>
      <c r="E46" s="168" t="s">
        <v>420</v>
      </c>
      <c r="F46" s="67" t="s">
        <v>25</v>
      </c>
      <c r="G46" s="166" t="s">
        <v>26</v>
      </c>
      <c r="H46" s="17">
        <v>200</v>
      </c>
      <c r="I46" s="67">
        <v>100</v>
      </c>
      <c r="J46" s="162">
        <f t="shared" si="0"/>
        <v>20</v>
      </c>
      <c r="K46" s="182" t="s">
        <v>524</v>
      </c>
    </row>
    <row r="47" spans="1:11" s="163" customFormat="1" ht="30.75" customHeight="1">
      <c r="A47" s="1"/>
      <c r="B47" s="164">
        <v>4261</v>
      </c>
      <c r="C47" s="96">
        <v>18</v>
      </c>
      <c r="D47" s="174" t="s">
        <v>421</v>
      </c>
      <c r="E47" s="168" t="s">
        <v>513</v>
      </c>
      <c r="F47" s="67" t="s">
        <v>25</v>
      </c>
      <c r="G47" s="166" t="s">
        <v>26</v>
      </c>
      <c r="H47" s="17">
        <v>800</v>
      </c>
      <c r="I47" s="67">
        <v>10</v>
      </c>
      <c r="J47" s="162">
        <f t="shared" si="0"/>
        <v>8</v>
      </c>
      <c r="K47" s="182" t="s">
        <v>524</v>
      </c>
    </row>
    <row r="48" spans="1:11" s="163" customFormat="1" ht="30.75" customHeight="1">
      <c r="A48" s="1"/>
      <c r="B48" s="164">
        <v>4261</v>
      </c>
      <c r="C48" s="96">
        <v>19</v>
      </c>
      <c r="D48" s="174" t="s">
        <v>422</v>
      </c>
      <c r="E48" s="168" t="s">
        <v>423</v>
      </c>
      <c r="F48" s="67" t="s">
        <v>25</v>
      </c>
      <c r="G48" s="166" t="s">
        <v>26</v>
      </c>
      <c r="H48" s="17">
        <v>500</v>
      </c>
      <c r="I48" s="67">
        <v>20</v>
      </c>
      <c r="J48" s="162">
        <f t="shared" si="0"/>
        <v>10</v>
      </c>
      <c r="K48" s="182" t="s">
        <v>524</v>
      </c>
    </row>
    <row r="49" spans="1:11" s="163" customFormat="1" ht="30.75" customHeight="1">
      <c r="A49" s="1"/>
      <c r="B49" s="164">
        <v>4261</v>
      </c>
      <c r="C49" s="96">
        <v>20</v>
      </c>
      <c r="D49" s="174" t="s">
        <v>36</v>
      </c>
      <c r="E49" s="168" t="s">
        <v>424</v>
      </c>
      <c r="F49" s="67" t="s">
        <v>25</v>
      </c>
      <c r="G49" s="166" t="s">
        <v>26</v>
      </c>
      <c r="H49" s="17">
        <v>100</v>
      </c>
      <c r="I49" s="67">
        <v>50</v>
      </c>
      <c r="J49" s="162">
        <f t="shared" si="0"/>
        <v>5</v>
      </c>
      <c r="K49" s="182" t="s">
        <v>524</v>
      </c>
    </row>
    <row r="50" spans="1:11" s="163" customFormat="1" ht="18" customHeight="1">
      <c r="A50" s="1"/>
      <c r="B50" s="164">
        <v>4261</v>
      </c>
      <c r="C50" s="96">
        <v>21</v>
      </c>
      <c r="D50" s="174" t="s">
        <v>425</v>
      </c>
      <c r="E50" s="168" t="s">
        <v>426</v>
      </c>
      <c r="F50" s="67" t="s">
        <v>25</v>
      </c>
      <c r="G50" s="166" t="s">
        <v>40</v>
      </c>
      <c r="H50" s="17">
        <v>150</v>
      </c>
      <c r="I50" s="67">
        <v>10</v>
      </c>
      <c r="J50" s="162">
        <f t="shared" si="0"/>
        <v>1.5</v>
      </c>
      <c r="K50" s="182" t="s">
        <v>524</v>
      </c>
    </row>
    <row r="51" spans="1:11" s="163" customFormat="1" ht="18" customHeight="1">
      <c r="A51" s="1"/>
      <c r="B51" s="164">
        <v>4261</v>
      </c>
      <c r="C51" s="96">
        <v>22</v>
      </c>
      <c r="D51" s="174" t="s">
        <v>427</v>
      </c>
      <c r="E51" s="168" t="s">
        <v>428</v>
      </c>
      <c r="F51" s="67" t="s">
        <v>25</v>
      </c>
      <c r="G51" s="166" t="s">
        <v>40</v>
      </c>
      <c r="H51" s="17">
        <v>150</v>
      </c>
      <c r="I51" s="67">
        <v>150</v>
      </c>
      <c r="J51" s="162">
        <f t="shared" si="0"/>
        <v>22.5</v>
      </c>
      <c r="K51" s="184" t="s">
        <v>511</v>
      </c>
    </row>
    <row r="52" spans="1:11" s="163" customFormat="1" ht="18" customHeight="1">
      <c r="A52" s="1"/>
      <c r="B52" s="164">
        <v>4261</v>
      </c>
      <c r="C52" s="96">
        <v>23</v>
      </c>
      <c r="D52" s="174" t="s">
        <v>89</v>
      </c>
      <c r="E52" s="168" t="s">
        <v>429</v>
      </c>
      <c r="F52" s="67" t="s">
        <v>25</v>
      </c>
      <c r="G52" s="166" t="s">
        <v>40</v>
      </c>
      <c r="H52" s="17">
        <v>400</v>
      </c>
      <c r="I52" s="67">
        <v>150</v>
      </c>
      <c r="J52" s="162">
        <f t="shared" si="0"/>
        <v>60</v>
      </c>
      <c r="K52" s="184" t="s">
        <v>511</v>
      </c>
    </row>
    <row r="53" spans="1:11" s="163" customFormat="1" ht="18" customHeight="1">
      <c r="A53" s="1"/>
      <c r="B53" s="164">
        <v>4261</v>
      </c>
      <c r="C53" s="96">
        <v>24</v>
      </c>
      <c r="D53" s="174" t="s">
        <v>430</v>
      </c>
      <c r="E53" s="168" t="s">
        <v>431</v>
      </c>
      <c r="F53" s="67" t="s">
        <v>25</v>
      </c>
      <c r="G53" s="166" t="s">
        <v>40</v>
      </c>
      <c r="H53" s="17">
        <v>400</v>
      </c>
      <c r="I53" s="67">
        <v>100</v>
      </c>
      <c r="J53" s="162">
        <f t="shared" si="0"/>
        <v>40</v>
      </c>
      <c r="K53" s="184" t="s">
        <v>511</v>
      </c>
    </row>
    <row r="54" spans="1:11" s="163" customFormat="1" ht="18" customHeight="1">
      <c r="A54" s="1"/>
      <c r="B54" s="164">
        <v>4261</v>
      </c>
      <c r="C54" s="96">
        <v>25</v>
      </c>
      <c r="D54" s="174" t="s">
        <v>432</v>
      </c>
      <c r="E54" s="168" t="s">
        <v>431</v>
      </c>
      <c r="F54" s="67" t="s">
        <v>25</v>
      </c>
      <c r="G54" s="166" t="s">
        <v>40</v>
      </c>
      <c r="H54" s="17">
        <v>840</v>
      </c>
      <c r="I54" s="67">
        <v>80</v>
      </c>
      <c r="J54" s="162">
        <f t="shared" si="0"/>
        <v>67.2</v>
      </c>
      <c r="K54" s="184" t="s">
        <v>511</v>
      </c>
    </row>
    <row r="55" spans="1:11" s="163" customFormat="1" ht="18" customHeight="1">
      <c r="A55" s="1"/>
      <c r="B55" s="164">
        <v>4261</v>
      </c>
      <c r="C55" s="96">
        <v>26</v>
      </c>
      <c r="D55" s="174" t="s">
        <v>433</v>
      </c>
      <c r="E55" s="168" t="s">
        <v>434</v>
      </c>
      <c r="F55" s="67" t="s">
        <v>25</v>
      </c>
      <c r="G55" s="166" t="s">
        <v>40</v>
      </c>
      <c r="H55" s="17">
        <v>1080</v>
      </c>
      <c r="I55" s="67">
        <v>50</v>
      </c>
      <c r="J55" s="162">
        <f t="shared" si="0"/>
        <v>54</v>
      </c>
      <c r="K55" s="184" t="s">
        <v>511</v>
      </c>
    </row>
    <row r="56" spans="1:11" s="163" customFormat="1" ht="18" customHeight="1">
      <c r="A56" s="1"/>
      <c r="B56" s="164">
        <v>4261</v>
      </c>
      <c r="C56" s="96">
        <v>27</v>
      </c>
      <c r="D56" s="174" t="s">
        <v>76</v>
      </c>
      <c r="E56" s="168" t="s">
        <v>435</v>
      </c>
      <c r="F56" s="67" t="s">
        <v>25</v>
      </c>
      <c r="G56" s="166" t="s">
        <v>26</v>
      </c>
      <c r="H56" s="17">
        <v>300</v>
      </c>
      <c r="I56" s="67">
        <v>150</v>
      </c>
      <c r="J56" s="162">
        <f t="shared" si="0"/>
        <v>45</v>
      </c>
      <c r="K56" s="182" t="s">
        <v>524</v>
      </c>
    </row>
    <row r="57" spans="1:11" s="163" customFormat="1" ht="18" customHeight="1">
      <c r="A57" s="1"/>
      <c r="B57" s="164">
        <v>4261</v>
      </c>
      <c r="C57" s="96">
        <v>28</v>
      </c>
      <c r="D57" s="174" t="s">
        <v>68</v>
      </c>
      <c r="E57" s="168" t="s">
        <v>436</v>
      </c>
      <c r="F57" s="67" t="s">
        <v>25</v>
      </c>
      <c r="G57" s="166" t="s">
        <v>26</v>
      </c>
      <c r="H57" s="17">
        <v>800</v>
      </c>
      <c r="I57" s="67">
        <v>600</v>
      </c>
      <c r="J57" s="162">
        <f t="shared" si="0"/>
        <v>480</v>
      </c>
      <c r="K57" s="185" t="s">
        <v>527</v>
      </c>
    </row>
    <row r="58" spans="1:11" s="163" customFormat="1" ht="18" customHeight="1">
      <c r="A58" s="1"/>
      <c r="B58" s="164">
        <v>4261</v>
      </c>
      <c r="C58" s="96">
        <v>29</v>
      </c>
      <c r="D58" s="174" t="s">
        <v>437</v>
      </c>
      <c r="E58" s="168" t="s">
        <v>438</v>
      </c>
      <c r="F58" s="67" t="s">
        <v>25</v>
      </c>
      <c r="G58" s="166" t="s">
        <v>26</v>
      </c>
      <c r="H58" s="17">
        <v>450</v>
      </c>
      <c r="I58" s="67">
        <v>200</v>
      </c>
      <c r="J58" s="162">
        <f t="shared" si="0"/>
        <v>90</v>
      </c>
      <c r="K58" s="183" t="s">
        <v>514</v>
      </c>
    </row>
    <row r="59" spans="1:11" s="163" customFormat="1" ht="18" customHeight="1">
      <c r="A59" s="1"/>
      <c r="B59" s="164">
        <v>4261</v>
      </c>
      <c r="C59" s="96">
        <v>30</v>
      </c>
      <c r="D59" s="174" t="s">
        <v>439</v>
      </c>
      <c r="E59" s="168" t="s">
        <v>438</v>
      </c>
      <c r="F59" s="67" t="s">
        <v>25</v>
      </c>
      <c r="G59" s="166" t="s">
        <v>26</v>
      </c>
      <c r="H59" s="17">
        <v>950</v>
      </c>
      <c r="I59" s="67">
        <v>30</v>
      </c>
      <c r="J59" s="162">
        <f t="shared" si="0"/>
        <v>28.5</v>
      </c>
      <c r="K59" s="182" t="s">
        <v>524</v>
      </c>
    </row>
    <row r="60" spans="1:11" s="163" customFormat="1" ht="18" customHeight="1">
      <c r="A60" s="1"/>
      <c r="B60" s="164">
        <v>4261</v>
      </c>
      <c r="C60" s="96">
        <v>31</v>
      </c>
      <c r="D60" s="174" t="s">
        <v>440</v>
      </c>
      <c r="E60" s="168" t="s">
        <v>438</v>
      </c>
      <c r="F60" s="67" t="s">
        <v>25</v>
      </c>
      <c r="G60" s="166" t="s">
        <v>26</v>
      </c>
      <c r="H60" s="17">
        <v>80</v>
      </c>
      <c r="I60" s="67">
        <v>250</v>
      </c>
      <c r="J60" s="162">
        <f aca="true" t="shared" si="1" ref="J60:J68">H60*I60/1000</f>
        <v>20</v>
      </c>
      <c r="K60" s="182" t="s">
        <v>524</v>
      </c>
    </row>
    <row r="61" spans="1:11" s="163" customFormat="1" ht="18" customHeight="1">
      <c r="A61" s="1"/>
      <c r="B61" s="24">
        <v>4261</v>
      </c>
      <c r="C61" s="96">
        <v>32</v>
      </c>
      <c r="D61" s="65" t="s">
        <v>516</v>
      </c>
      <c r="E61" s="66" t="s">
        <v>515</v>
      </c>
      <c r="F61" s="67" t="s">
        <v>25</v>
      </c>
      <c r="G61" s="166" t="s">
        <v>26</v>
      </c>
      <c r="H61" s="17">
        <v>7500</v>
      </c>
      <c r="I61" s="67">
        <v>12</v>
      </c>
      <c r="J61" s="162">
        <f t="shared" si="1"/>
        <v>90</v>
      </c>
      <c r="K61" s="185" t="s">
        <v>526</v>
      </c>
    </row>
    <row r="62" spans="1:11" s="163" customFormat="1" ht="18" customHeight="1">
      <c r="A62" s="1"/>
      <c r="B62" s="24">
        <v>4261</v>
      </c>
      <c r="C62" s="96">
        <v>33</v>
      </c>
      <c r="D62" s="65" t="s">
        <v>503</v>
      </c>
      <c r="E62" s="66" t="s">
        <v>504</v>
      </c>
      <c r="F62" s="67" t="s">
        <v>25</v>
      </c>
      <c r="G62" s="67" t="s">
        <v>26</v>
      </c>
      <c r="H62" s="17">
        <v>29900</v>
      </c>
      <c r="I62" s="67">
        <v>12</v>
      </c>
      <c r="J62" s="162">
        <f t="shared" si="1"/>
        <v>358.8</v>
      </c>
      <c r="K62" s="180" t="s">
        <v>509</v>
      </c>
    </row>
    <row r="63" spans="1:11" s="163" customFormat="1" ht="18" customHeight="1">
      <c r="A63" s="1"/>
      <c r="B63" s="24">
        <v>4261</v>
      </c>
      <c r="C63" s="96">
        <v>34</v>
      </c>
      <c r="D63" s="65" t="s">
        <v>518</v>
      </c>
      <c r="E63" s="66" t="s">
        <v>519</v>
      </c>
      <c r="F63" s="67" t="s">
        <v>25</v>
      </c>
      <c r="G63" s="67" t="s">
        <v>26</v>
      </c>
      <c r="H63" s="17">
        <v>1500</v>
      </c>
      <c r="I63" s="67">
        <v>10</v>
      </c>
      <c r="J63" s="162">
        <f t="shared" si="1"/>
        <v>15</v>
      </c>
      <c r="K63" s="182" t="s">
        <v>524</v>
      </c>
    </row>
    <row r="64" spans="1:11" s="163" customFormat="1" ht="18" customHeight="1">
      <c r="A64" s="1"/>
      <c r="B64" s="24">
        <v>4261</v>
      </c>
      <c r="C64" s="96">
        <v>35</v>
      </c>
      <c r="D64" s="65" t="s">
        <v>534</v>
      </c>
      <c r="E64" s="168" t="s">
        <v>404</v>
      </c>
      <c r="F64" s="67" t="s">
        <v>25</v>
      </c>
      <c r="G64" s="67" t="s">
        <v>26</v>
      </c>
      <c r="H64" s="17">
        <v>1550</v>
      </c>
      <c r="I64" s="67">
        <v>50</v>
      </c>
      <c r="J64" s="162">
        <f t="shared" si="1"/>
        <v>77.5</v>
      </c>
      <c r="K64" s="181" t="s">
        <v>510</v>
      </c>
    </row>
    <row r="65" spans="1:11" s="163" customFormat="1" ht="18" customHeight="1">
      <c r="A65" s="1"/>
      <c r="B65" s="24">
        <v>4261</v>
      </c>
      <c r="C65" s="96">
        <v>36</v>
      </c>
      <c r="D65" s="65" t="s">
        <v>535</v>
      </c>
      <c r="E65" s="66" t="s">
        <v>533</v>
      </c>
      <c r="F65" s="67" t="s">
        <v>25</v>
      </c>
      <c r="G65" s="67" t="s">
        <v>26</v>
      </c>
      <c r="H65" s="17">
        <v>406</v>
      </c>
      <c r="I65" s="67">
        <v>100</v>
      </c>
      <c r="J65" s="162">
        <f t="shared" si="1"/>
        <v>40.6</v>
      </c>
      <c r="K65" s="181" t="s">
        <v>510</v>
      </c>
    </row>
    <row r="66" spans="1:11" s="163" customFormat="1" ht="18" customHeight="1">
      <c r="A66" s="1"/>
      <c r="B66" s="24">
        <v>4261</v>
      </c>
      <c r="C66" s="96">
        <v>37</v>
      </c>
      <c r="D66" s="65" t="s">
        <v>536</v>
      </c>
      <c r="E66" s="66" t="s">
        <v>438</v>
      </c>
      <c r="F66" s="67" t="s">
        <v>25</v>
      </c>
      <c r="G66" s="67" t="s">
        <v>26</v>
      </c>
      <c r="H66" s="17">
        <v>500</v>
      </c>
      <c r="I66" s="67">
        <v>100</v>
      </c>
      <c r="J66" s="162">
        <f t="shared" si="1"/>
        <v>50</v>
      </c>
      <c r="K66" s="181" t="s">
        <v>510</v>
      </c>
    </row>
    <row r="67" spans="1:11" s="163" customFormat="1" ht="18" customHeight="1">
      <c r="A67" s="1"/>
      <c r="B67" s="24">
        <v>4261</v>
      </c>
      <c r="C67" s="96">
        <v>38</v>
      </c>
      <c r="D67" s="90" t="s">
        <v>540</v>
      </c>
      <c r="E67" s="168" t="s">
        <v>543</v>
      </c>
      <c r="F67" s="166" t="s">
        <v>25</v>
      </c>
      <c r="G67" s="166" t="s">
        <v>26</v>
      </c>
      <c r="H67" s="165">
        <v>250</v>
      </c>
      <c r="I67" s="166">
        <v>130</v>
      </c>
      <c r="J67" s="162">
        <f t="shared" si="1"/>
        <v>32.5</v>
      </c>
      <c r="K67" s="181" t="s">
        <v>510</v>
      </c>
    </row>
    <row r="68" spans="1:12" s="163" customFormat="1" ht="28.5" customHeight="1">
      <c r="A68" s="1"/>
      <c r="B68" s="24">
        <v>4261</v>
      </c>
      <c r="C68" s="96">
        <v>39</v>
      </c>
      <c r="D68" s="90" t="s">
        <v>217</v>
      </c>
      <c r="E68" s="168" t="s">
        <v>218</v>
      </c>
      <c r="F68" s="166" t="s">
        <v>553</v>
      </c>
      <c r="G68" s="166" t="s">
        <v>70</v>
      </c>
      <c r="H68" s="165">
        <v>1500</v>
      </c>
      <c r="I68" s="166">
        <v>800</v>
      </c>
      <c r="J68" s="162">
        <f t="shared" si="1"/>
        <v>1200</v>
      </c>
      <c r="K68" s="220" t="s">
        <v>556</v>
      </c>
      <c r="L68" s="221"/>
    </row>
    <row r="69" spans="1:14" ht="15" customHeight="1">
      <c r="A69" s="40"/>
      <c r="B69" s="16"/>
      <c r="C69" s="154"/>
      <c r="D69" s="152"/>
      <c r="E69" s="157"/>
      <c r="F69" s="157" t="s">
        <v>161</v>
      </c>
      <c r="G69" s="157"/>
      <c r="H69" s="157"/>
      <c r="I69" s="152"/>
      <c r="J69" s="156"/>
      <c r="M69" s="93"/>
      <c r="N69" s="93"/>
    </row>
    <row r="70" spans="1:11" s="93" customFormat="1" ht="15.75" customHeight="1">
      <c r="A70" s="30"/>
      <c r="B70" s="164">
        <v>4267</v>
      </c>
      <c r="C70" s="96">
        <v>1</v>
      </c>
      <c r="D70" s="174" t="s">
        <v>175</v>
      </c>
      <c r="E70" s="168" t="s">
        <v>167</v>
      </c>
      <c r="F70" s="67" t="s">
        <v>25</v>
      </c>
      <c r="G70" s="166" t="s">
        <v>26</v>
      </c>
      <c r="H70" s="17">
        <v>250</v>
      </c>
      <c r="I70" s="67">
        <v>2500</v>
      </c>
      <c r="J70" s="162">
        <f>+H70*I70/1000</f>
        <v>625</v>
      </c>
      <c r="K70" s="184" t="s">
        <v>511</v>
      </c>
    </row>
    <row r="71" spans="1:11" s="163" customFormat="1" ht="15.75" customHeight="1">
      <c r="A71" s="170"/>
      <c r="B71" s="164">
        <v>4267</v>
      </c>
      <c r="C71" s="96">
        <v>2</v>
      </c>
      <c r="D71" s="174" t="s">
        <v>441</v>
      </c>
      <c r="E71" s="168" t="s">
        <v>442</v>
      </c>
      <c r="F71" s="67" t="s">
        <v>25</v>
      </c>
      <c r="G71" s="166" t="s">
        <v>26</v>
      </c>
      <c r="H71" s="17">
        <v>400</v>
      </c>
      <c r="I71" s="67">
        <v>250</v>
      </c>
      <c r="J71" s="162">
        <f aca="true" t="shared" si="2" ref="J71:J85">+H71*I71/1000</f>
        <v>100</v>
      </c>
      <c r="K71" s="184" t="s">
        <v>511</v>
      </c>
    </row>
    <row r="72" spans="1:11" s="163" customFormat="1" ht="15.75" customHeight="1">
      <c r="A72" s="170"/>
      <c r="B72" s="164">
        <v>4267</v>
      </c>
      <c r="C72" s="96">
        <v>3</v>
      </c>
      <c r="D72" s="174" t="s">
        <v>27</v>
      </c>
      <c r="E72" s="168" t="s">
        <v>443</v>
      </c>
      <c r="F72" s="67" t="s">
        <v>25</v>
      </c>
      <c r="G72" s="166" t="s">
        <v>28</v>
      </c>
      <c r="H72" s="17">
        <v>800</v>
      </c>
      <c r="I72" s="67">
        <v>200</v>
      </c>
      <c r="J72" s="162">
        <f t="shared" si="2"/>
        <v>160</v>
      </c>
      <c r="K72" s="182" t="s">
        <v>524</v>
      </c>
    </row>
    <row r="73" spans="1:11" s="163" customFormat="1" ht="31.5" customHeight="1">
      <c r="A73" s="170"/>
      <c r="B73" s="164">
        <v>4267</v>
      </c>
      <c r="C73" s="96">
        <v>4</v>
      </c>
      <c r="D73" s="174" t="s">
        <v>30</v>
      </c>
      <c r="E73" s="168" t="s">
        <v>444</v>
      </c>
      <c r="F73" s="67" t="s">
        <v>25</v>
      </c>
      <c r="G73" s="166" t="s">
        <v>28</v>
      </c>
      <c r="H73" s="17">
        <v>1000</v>
      </c>
      <c r="I73" s="67">
        <v>80</v>
      </c>
      <c r="J73" s="162">
        <f t="shared" si="2"/>
        <v>80</v>
      </c>
      <c r="K73" s="178" t="s">
        <v>508</v>
      </c>
    </row>
    <row r="74" spans="1:11" s="163" customFormat="1" ht="15.75" customHeight="1">
      <c r="A74" s="170"/>
      <c r="B74" s="164">
        <v>4267</v>
      </c>
      <c r="C74" s="96">
        <v>5</v>
      </c>
      <c r="D74" s="174" t="s">
        <v>445</v>
      </c>
      <c r="E74" s="168" t="s">
        <v>502</v>
      </c>
      <c r="F74" s="67" t="s">
        <v>25</v>
      </c>
      <c r="G74" s="166" t="s">
        <v>28</v>
      </c>
      <c r="H74" s="17">
        <v>130</v>
      </c>
      <c r="I74" s="67">
        <v>200</v>
      </c>
      <c r="J74" s="162">
        <f t="shared" si="2"/>
        <v>26</v>
      </c>
      <c r="K74" s="178" t="s">
        <v>508</v>
      </c>
    </row>
    <row r="75" spans="1:11" s="163" customFormat="1" ht="15.75" customHeight="1">
      <c r="A75" s="170"/>
      <c r="B75" s="164">
        <v>4267</v>
      </c>
      <c r="C75" s="96">
        <v>6</v>
      </c>
      <c r="D75" s="174" t="s">
        <v>446</v>
      </c>
      <c r="E75" s="168" t="s">
        <v>447</v>
      </c>
      <c r="F75" s="67" t="s">
        <v>25</v>
      </c>
      <c r="G75" s="166" t="s">
        <v>28</v>
      </c>
      <c r="H75" s="17">
        <v>1500</v>
      </c>
      <c r="I75" s="67">
        <v>30</v>
      </c>
      <c r="J75" s="162">
        <f t="shared" si="2"/>
        <v>45</v>
      </c>
      <c r="K75" s="181" t="s">
        <v>510</v>
      </c>
    </row>
    <row r="76" spans="1:11" s="163" customFormat="1" ht="27">
      <c r="A76" s="170"/>
      <c r="B76" s="164">
        <v>4267</v>
      </c>
      <c r="C76" s="96">
        <v>7</v>
      </c>
      <c r="D76" s="174" t="s">
        <v>448</v>
      </c>
      <c r="E76" s="168" t="s">
        <v>449</v>
      </c>
      <c r="F76" s="67" t="s">
        <v>25</v>
      </c>
      <c r="G76" s="166" t="s">
        <v>26</v>
      </c>
      <c r="H76" s="17">
        <v>3000</v>
      </c>
      <c r="I76" s="67">
        <v>3</v>
      </c>
      <c r="J76" s="162">
        <f t="shared" si="2"/>
        <v>9</v>
      </c>
      <c r="K76" s="181" t="s">
        <v>510</v>
      </c>
    </row>
    <row r="77" spans="1:11" s="163" customFormat="1" ht="27">
      <c r="A77" s="170"/>
      <c r="B77" s="164">
        <v>4267</v>
      </c>
      <c r="C77" s="96">
        <v>8</v>
      </c>
      <c r="D77" s="174" t="s">
        <v>182</v>
      </c>
      <c r="E77" s="168" t="s">
        <v>450</v>
      </c>
      <c r="F77" s="67" t="s">
        <v>25</v>
      </c>
      <c r="G77" s="166" t="s">
        <v>26</v>
      </c>
      <c r="H77" s="17">
        <v>10000</v>
      </c>
      <c r="I77" s="67">
        <v>4</v>
      </c>
      <c r="J77" s="162">
        <f t="shared" si="2"/>
        <v>40</v>
      </c>
      <c r="K77" s="181" t="s">
        <v>510</v>
      </c>
    </row>
    <row r="78" spans="1:11" s="163" customFormat="1" ht="20.25" customHeight="1">
      <c r="A78" s="170"/>
      <c r="B78" s="164">
        <v>4267</v>
      </c>
      <c r="C78" s="96">
        <v>9</v>
      </c>
      <c r="D78" s="174" t="s">
        <v>451</v>
      </c>
      <c r="E78" s="168" t="s">
        <v>452</v>
      </c>
      <c r="F78" s="67" t="s">
        <v>25</v>
      </c>
      <c r="G78" s="166" t="s">
        <v>174</v>
      </c>
      <c r="H78" s="17">
        <v>1200</v>
      </c>
      <c r="I78" s="67">
        <v>10</v>
      </c>
      <c r="J78" s="162">
        <f t="shared" si="2"/>
        <v>12</v>
      </c>
      <c r="K78" s="181" t="s">
        <v>510</v>
      </c>
    </row>
    <row r="79" spans="1:11" s="163" customFormat="1" ht="20.25" customHeight="1">
      <c r="A79" s="170"/>
      <c r="B79" s="164">
        <v>4267</v>
      </c>
      <c r="C79" s="96">
        <v>10</v>
      </c>
      <c r="D79" s="174" t="s">
        <v>176</v>
      </c>
      <c r="E79" s="168" t="s">
        <v>453</v>
      </c>
      <c r="F79" s="67" t="s">
        <v>25</v>
      </c>
      <c r="G79" s="166" t="s">
        <v>26</v>
      </c>
      <c r="H79" s="17">
        <v>2000</v>
      </c>
      <c r="I79" s="67">
        <v>25</v>
      </c>
      <c r="J79" s="162">
        <f t="shared" si="2"/>
        <v>50</v>
      </c>
      <c r="K79" s="181" t="s">
        <v>510</v>
      </c>
    </row>
    <row r="80" spans="1:11" s="163" customFormat="1" ht="20.25" customHeight="1">
      <c r="A80" s="170"/>
      <c r="B80" s="164">
        <v>4267</v>
      </c>
      <c r="C80" s="96">
        <v>11</v>
      </c>
      <c r="D80" s="174" t="s">
        <v>454</v>
      </c>
      <c r="E80" s="168" t="s">
        <v>455</v>
      </c>
      <c r="F80" s="67" t="s">
        <v>25</v>
      </c>
      <c r="G80" s="166" t="s">
        <v>26</v>
      </c>
      <c r="H80" s="17">
        <v>500</v>
      </c>
      <c r="I80" s="67">
        <v>100</v>
      </c>
      <c r="J80" s="162">
        <f t="shared" si="2"/>
        <v>50</v>
      </c>
      <c r="K80" s="181" t="s">
        <v>510</v>
      </c>
    </row>
    <row r="81" spans="1:11" s="163" customFormat="1" ht="20.25" customHeight="1">
      <c r="A81" s="170"/>
      <c r="B81" s="164">
        <v>4267</v>
      </c>
      <c r="C81" s="96">
        <v>12</v>
      </c>
      <c r="D81" s="174" t="s">
        <v>456</v>
      </c>
      <c r="E81" s="168" t="s">
        <v>459</v>
      </c>
      <c r="F81" s="67" t="s">
        <v>25</v>
      </c>
      <c r="G81" s="166" t="s">
        <v>26</v>
      </c>
      <c r="H81" s="17">
        <v>1800</v>
      </c>
      <c r="I81" s="67">
        <v>40</v>
      </c>
      <c r="J81" s="162">
        <f t="shared" si="2"/>
        <v>72</v>
      </c>
      <c r="K81" s="178" t="s">
        <v>508</v>
      </c>
    </row>
    <row r="82" spans="1:11" s="163" customFormat="1" ht="20.25" customHeight="1">
      <c r="A82" s="170"/>
      <c r="B82" s="164">
        <v>4267</v>
      </c>
      <c r="C82" s="96">
        <v>13</v>
      </c>
      <c r="D82" s="174" t="s">
        <v>457</v>
      </c>
      <c r="E82" s="168" t="s">
        <v>458</v>
      </c>
      <c r="F82" s="67" t="s">
        <v>25</v>
      </c>
      <c r="G82" s="166" t="s">
        <v>26</v>
      </c>
      <c r="H82" s="17">
        <v>4500</v>
      </c>
      <c r="I82" s="67">
        <v>10</v>
      </c>
      <c r="J82" s="162">
        <f t="shared" si="2"/>
        <v>45</v>
      </c>
      <c r="K82" s="181" t="s">
        <v>510</v>
      </c>
    </row>
    <row r="83" spans="1:11" s="163" customFormat="1" ht="20.25" customHeight="1">
      <c r="A83" s="170"/>
      <c r="B83" s="164">
        <v>4267</v>
      </c>
      <c r="C83" s="96">
        <v>14</v>
      </c>
      <c r="D83" s="174" t="s">
        <v>460</v>
      </c>
      <c r="E83" s="168" t="s">
        <v>461</v>
      </c>
      <c r="F83" s="67" t="s">
        <v>25</v>
      </c>
      <c r="G83" s="166" t="s">
        <v>26</v>
      </c>
      <c r="H83" s="17">
        <v>500</v>
      </c>
      <c r="I83" s="67">
        <v>100</v>
      </c>
      <c r="J83" s="162">
        <f t="shared" si="2"/>
        <v>50</v>
      </c>
      <c r="K83" s="185" t="s">
        <v>509</v>
      </c>
    </row>
    <row r="84" spans="1:11" s="163" customFormat="1" ht="20.25" customHeight="1">
      <c r="A84" s="170"/>
      <c r="B84" s="164">
        <v>4267</v>
      </c>
      <c r="C84" s="96">
        <v>15</v>
      </c>
      <c r="D84" s="174" t="s">
        <v>462</v>
      </c>
      <c r="E84" s="168" t="s">
        <v>463</v>
      </c>
      <c r="F84" s="67" t="s">
        <v>25</v>
      </c>
      <c r="G84" s="166" t="s">
        <v>26</v>
      </c>
      <c r="H84" s="17">
        <v>600</v>
      </c>
      <c r="I84" s="67">
        <v>100</v>
      </c>
      <c r="J84" s="162">
        <f t="shared" si="2"/>
        <v>60</v>
      </c>
      <c r="K84" s="185" t="s">
        <v>509</v>
      </c>
    </row>
    <row r="85" spans="1:11" s="163" customFormat="1" ht="20.25" customHeight="1">
      <c r="A85" s="170"/>
      <c r="B85" s="164">
        <v>4267</v>
      </c>
      <c r="C85" s="96">
        <v>16</v>
      </c>
      <c r="D85" s="174" t="s">
        <v>29</v>
      </c>
      <c r="E85" s="168" t="s">
        <v>517</v>
      </c>
      <c r="F85" s="67" t="s">
        <v>25</v>
      </c>
      <c r="G85" s="166" t="s">
        <v>26</v>
      </c>
      <c r="H85" s="17">
        <v>650</v>
      </c>
      <c r="I85" s="67">
        <v>200</v>
      </c>
      <c r="J85" s="162">
        <f t="shared" si="2"/>
        <v>130</v>
      </c>
      <c r="K85" s="183" t="s">
        <v>514</v>
      </c>
    </row>
    <row r="86" spans="2:10" ht="15.75" customHeight="1">
      <c r="B86" s="42"/>
      <c r="C86" s="158"/>
      <c r="D86" s="159"/>
      <c r="E86" s="159"/>
      <c r="F86" s="155" t="s">
        <v>250</v>
      </c>
      <c r="G86" s="159"/>
      <c r="H86" s="159"/>
      <c r="I86" s="159"/>
      <c r="J86" s="160"/>
    </row>
    <row r="87" spans="1:11" s="93" customFormat="1" ht="19.5" customHeight="1">
      <c r="A87" s="30"/>
      <c r="B87" s="24">
        <v>4264</v>
      </c>
      <c r="C87" s="64">
        <v>1</v>
      </c>
      <c r="D87" s="77" t="s">
        <v>464</v>
      </c>
      <c r="E87" s="69" t="s">
        <v>465</v>
      </c>
      <c r="F87" s="166" t="s">
        <v>25</v>
      </c>
      <c r="G87" s="67" t="s">
        <v>26</v>
      </c>
      <c r="H87" s="165">
        <v>40000</v>
      </c>
      <c r="I87" s="166">
        <v>12</v>
      </c>
      <c r="J87" s="167">
        <f aca="true" t="shared" si="3" ref="J87:J92">+H87*I87/1000</f>
        <v>480</v>
      </c>
      <c r="K87" s="178" t="s">
        <v>508</v>
      </c>
    </row>
    <row r="88" spans="1:11" s="163" customFormat="1" ht="19.5" customHeight="1">
      <c r="A88" s="170"/>
      <c r="B88" s="164">
        <v>4264</v>
      </c>
      <c r="C88" s="64">
        <v>2</v>
      </c>
      <c r="D88" s="77" t="s">
        <v>168</v>
      </c>
      <c r="E88" s="69" t="s">
        <v>466</v>
      </c>
      <c r="F88" s="166" t="s">
        <v>25</v>
      </c>
      <c r="G88" s="67" t="s">
        <v>26</v>
      </c>
      <c r="H88" s="165">
        <v>40000</v>
      </c>
      <c r="I88" s="166">
        <v>6</v>
      </c>
      <c r="J88" s="167">
        <f t="shared" si="3"/>
        <v>240</v>
      </c>
      <c r="K88" s="178" t="s">
        <v>508</v>
      </c>
    </row>
    <row r="89" spans="1:11" s="163" customFormat="1" ht="19.5" customHeight="1">
      <c r="A89" s="170"/>
      <c r="B89" s="24">
        <v>4264</v>
      </c>
      <c r="C89" s="64">
        <v>3</v>
      </c>
      <c r="D89" s="77" t="s">
        <v>538</v>
      </c>
      <c r="E89" s="69" t="s">
        <v>465</v>
      </c>
      <c r="F89" s="166" t="s">
        <v>25</v>
      </c>
      <c r="G89" s="67" t="s">
        <v>26</v>
      </c>
      <c r="H89" s="165">
        <v>27000</v>
      </c>
      <c r="I89" s="166">
        <v>12</v>
      </c>
      <c r="J89" s="167">
        <f t="shared" si="3"/>
        <v>324</v>
      </c>
      <c r="K89" s="184" t="s">
        <v>511</v>
      </c>
    </row>
    <row r="90" spans="1:11" s="163" customFormat="1" ht="19.5" customHeight="1">
      <c r="A90" s="170"/>
      <c r="B90" s="24">
        <v>4264</v>
      </c>
      <c r="C90" s="64">
        <v>4</v>
      </c>
      <c r="D90" s="77" t="s">
        <v>539</v>
      </c>
      <c r="E90" s="69" t="s">
        <v>465</v>
      </c>
      <c r="F90" s="166" t="s">
        <v>25</v>
      </c>
      <c r="G90" s="67" t="s">
        <v>26</v>
      </c>
      <c r="H90" s="165">
        <v>20000</v>
      </c>
      <c r="I90" s="166">
        <v>8</v>
      </c>
      <c r="J90" s="167">
        <f t="shared" si="3"/>
        <v>160</v>
      </c>
      <c r="K90" s="184" t="s">
        <v>511</v>
      </c>
    </row>
    <row r="91" spans="1:11" s="163" customFormat="1" ht="19.5" customHeight="1">
      <c r="A91" s="170"/>
      <c r="B91" s="24">
        <v>4264</v>
      </c>
      <c r="C91" s="64">
        <v>5</v>
      </c>
      <c r="D91" s="77" t="s">
        <v>557</v>
      </c>
      <c r="E91" s="69" t="s">
        <v>465</v>
      </c>
      <c r="F91" s="166" t="s">
        <v>25</v>
      </c>
      <c r="G91" s="195" t="s">
        <v>26</v>
      </c>
      <c r="H91" s="165">
        <v>20000</v>
      </c>
      <c r="I91" s="166">
        <v>4</v>
      </c>
      <c r="J91" s="167">
        <f t="shared" si="3"/>
        <v>80</v>
      </c>
      <c r="K91" s="184" t="s">
        <v>511</v>
      </c>
    </row>
    <row r="92" spans="1:11" s="163" customFormat="1" ht="19.5" customHeight="1">
      <c r="A92" s="170"/>
      <c r="B92" s="24">
        <v>4264</v>
      </c>
      <c r="C92" s="64">
        <v>6</v>
      </c>
      <c r="D92" s="77" t="s">
        <v>559</v>
      </c>
      <c r="E92" s="69" t="s">
        <v>465</v>
      </c>
      <c r="F92" s="166" t="s">
        <v>553</v>
      </c>
      <c r="G92" s="195" t="s">
        <v>26</v>
      </c>
      <c r="H92" s="165">
        <v>50000</v>
      </c>
      <c r="I92" s="166">
        <v>4</v>
      </c>
      <c r="J92" s="167">
        <f t="shared" si="3"/>
        <v>200</v>
      </c>
      <c r="K92" s="184" t="s">
        <v>511</v>
      </c>
    </row>
    <row r="93" spans="1:11" s="163" customFormat="1" ht="19.5" customHeight="1">
      <c r="A93" s="170"/>
      <c r="B93" s="24">
        <v>4264</v>
      </c>
      <c r="C93" s="64">
        <v>7</v>
      </c>
      <c r="D93" s="57" t="s">
        <v>194</v>
      </c>
      <c r="E93" s="66" t="s">
        <v>259</v>
      </c>
      <c r="F93" s="78" t="s">
        <v>553</v>
      </c>
      <c r="G93" s="67" t="s">
        <v>28</v>
      </c>
      <c r="H93" s="17">
        <v>530</v>
      </c>
      <c r="I93" s="67">
        <v>38000</v>
      </c>
      <c r="J93" s="162">
        <f>H93*I93/1000</f>
        <v>20140</v>
      </c>
      <c r="K93" s="184" t="s">
        <v>560</v>
      </c>
    </row>
    <row r="94" spans="1:11" s="93" customFormat="1" ht="20.25" customHeight="1">
      <c r="A94" s="30"/>
      <c r="B94" s="42"/>
      <c r="C94" s="154"/>
      <c r="D94" s="152"/>
      <c r="E94" s="152"/>
      <c r="F94" s="155" t="s">
        <v>368</v>
      </c>
      <c r="G94" s="152"/>
      <c r="H94" s="152"/>
      <c r="I94" s="152"/>
      <c r="J94" s="156"/>
      <c r="K94" s="38"/>
    </row>
    <row r="95" spans="1:11" s="93" customFormat="1" ht="20.25" customHeight="1">
      <c r="A95" s="30"/>
      <c r="B95" s="164">
        <v>4261</v>
      </c>
      <c r="C95" s="64">
        <v>1</v>
      </c>
      <c r="D95" s="77" t="s">
        <v>226</v>
      </c>
      <c r="E95" s="69" t="s">
        <v>467</v>
      </c>
      <c r="F95" s="166" t="s">
        <v>25</v>
      </c>
      <c r="G95" s="166" t="s">
        <v>26</v>
      </c>
      <c r="H95" s="165">
        <v>2500</v>
      </c>
      <c r="I95" s="166">
        <v>30</v>
      </c>
      <c r="J95" s="167">
        <f>+H95*I95/1000</f>
        <v>75</v>
      </c>
      <c r="K95" s="181" t="s">
        <v>510</v>
      </c>
    </row>
    <row r="96" spans="1:11" s="163" customFormat="1" ht="20.25" customHeight="1">
      <c r="A96" s="170"/>
      <c r="B96" s="164">
        <v>4261</v>
      </c>
      <c r="C96" s="64">
        <v>2</v>
      </c>
      <c r="D96" s="77" t="s">
        <v>468</v>
      </c>
      <c r="E96" s="69" t="s">
        <v>469</v>
      </c>
      <c r="F96" s="166" t="s">
        <v>25</v>
      </c>
      <c r="G96" s="166" t="s">
        <v>26</v>
      </c>
      <c r="H96" s="165">
        <v>6000</v>
      </c>
      <c r="I96" s="166">
        <v>3</v>
      </c>
      <c r="J96" s="167">
        <f aca="true" t="shared" si="4" ref="J96:J116">+H96*I96/1000</f>
        <v>18</v>
      </c>
      <c r="K96" s="181" t="s">
        <v>510</v>
      </c>
    </row>
    <row r="97" spans="1:11" s="163" customFormat="1" ht="20.25" customHeight="1">
      <c r="A97" s="170"/>
      <c r="B97" s="164">
        <v>4261</v>
      </c>
      <c r="C97" s="64">
        <v>3</v>
      </c>
      <c r="D97" s="77" t="s">
        <v>470</v>
      </c>
      <c r="E97" s="69" t="s">
        <v>471</v>
      </c>
      <c r="F97" s="166" t="s">
        <v>25</v>
      </c>
      <c r="G97" s="166" t="s">
        <v>26</v>
      </c>
      <c r="H97" s="165">
        <v>5500</v>
      </c>
      <c r="I97" s="166">
        <v>25</v>
      </c>
      <c r="J97" s="167">
        <f t="shared" si="4"/>
        <v>137.5</v>
      </c>
      <c r="K97" s="181" t="s">
        <v>510</v>
      </c>
    </row>
    <row r="98" spans="1:11" s="163" customFormat="1" ht="20.25" customHeight="1">
      <c r="A98" s="170"/>
      <c r="B98" s="164">
        <v>4261</v>
      </c>
      <c r="C98" s="64">
        <v>4</v>
      </c>
      <c r="D98" s="77" t="s">
        <v>472</v>
      </c>
      <c r="E98" s="69" t="s">
        <v>473</v>
      </c>
      <c r="F98" s="166" t="s">
        <v>25</v>
      </c>
      <c r="G98" s="166" t="s">
        <v>26</v>
      </c>
      <c r="H98" s="165">
        <v>150</v>
      </c>
      <c r="I98" s="166">
        <v>50</v>
      </c>
      <c r="J98" s="167">
        <f t="shared" si="4"/>
        <v>7.5</v>
      </c>
      <c r="K98" s="181" t="s">
        <v>510</v>
      </c>
    </row>
    <row r="99" spans="1:11" s="163" customFormat="1" ht="20.25" customHeight="1">
      <c r="A99" s="170"/>
      <c r="B99" s="164">
        <v>4261</v>
      </c>
      <c r="C99" s="64">
        <v>5</v>
      </c>
      <c r="D99" s="77" t="s">
        <v>474</v>
      </c>
      <c r="E99" s="69" t="s">
        <v>475</v>
      </c>
      <c r="F99" s="166" t="s">
        <v>25</v>
      </c>
      <c r="G99" s="166" t="s">
        <v>26</v>
      </c>
      <c r="H99" s="165">
        <v>4500</v>
      </c>
      <c r="I99" s="166">
        <v>8</v>
      </c>
      <c r="J99" s="167">
        <f t="shared" si="4"/>
        <v>36</v>
      </c>
      <c r="K99" s="181" t="s">
        <v>510</v>
      </c>
    </row>
    <row r="100" spans="1:11" s="163" customFormat="1" ht="40.5">
      <c r="A100" s="170"/>
      <c r="B100" s="164">
        <v>4261</v>
      </c>
      <c r="C100" s="64">
        <v>6</v>
      </c>
      <c r="D100" s="77" t="s">
        <v>476</v>
      </c>
      <c r="E100" s="69" t="s">
        <v>477</v>
      </c>
      <c r="F100" s="166" t="s">
        <v>25</v>
      </c>
      <c r="G100" s="166" t="s">
        <v>26</v>
      </c>
      <c r="H100" s="165">
        <v>20000</v>
      </c>
      <c r="I100" s="166">
        <v>1</v>
      </c>
      <c r="J100" s="167">
        <f t="shared" si="4"/>
        <v>20</v>
      </c>
      <c r="K100" s="181" t="s">
        <v>510</v>
      </c>
    </row>
    <row r="101" spans="1:11" s="163" customFormat="1" ht="20.25" customHeight="1">
      <c r="A101" s="170"/>
      <c r="B101" s="164">
        <v>4261</v>
      </c>
      <c r="C101" s="64">
        <v>7</v>
      </c>
      <c r="D101" s="77" t="s">
        <v>478</v>
      </c>
      <c r="E101" s="69" t="s">
        <v>479</v>
      </c>
      <c r="F101" s="166" t="s">
        <v>25</v>
      </c>
      <c r="G101" s="166" t="s">
        <v>480</v>
      </c>
      <c r="H101" s="165">
        <v>120</v>
      </c>
      <c r="I101" s="166">
        <v>600</v>
      </c>
      <c r="J101" s="167">
        <f t="shared" si="4"/>
        <v>72</v>
      </c>
      <c r="K101" s="181" t="s">
        <v>510</v>
      </c>
    </row>
    <row r="102" spans="1:11" s="163" customFormat="1" ht="20.25" customHeight="1">
      <c r="A102" s="170"/>
      <c r="B102" s="164">
        <v>4261</v>
      </c>
      <c r="C102" s="64">
        <v>8</v>
      </c>
      <c r="D102" s="77" t="s">
        <v>481</v>
      </c>
      <c r="E102" s="69" t="s">
        <v>482</v>
      </c>
      <c r="F102" s="166" t="s">
        <v>25</v>
      </c>
      <c r="G102" s="166" t="s">
        <v>26</v>
      </c>
      <c r="H102" s="165">
        <v>30000</v>
      </c>
      <c r="I102" s="166">
        <v>3</v>
      </c>
      <c r="J102" s="167">
        <f t="shared" si="4"/>
        <v>90</v>
      </c>
      <c r="K102" s="181" t="s">
        <v>510</v>
      </c>
    </row>
    <row r="103" spans="1:11" s="163" customFormat="1" ht="20.25" customHeight="1">
      <c r="A103" s="170"/>
      <c r="B103" s="164">
        <v>4261</v>
      </c>
      <c r="C103" s="64">
        <v>9</v>
      </c>
      <c r="D103" s="77" t="s">
        <v>483</v>
      </c>
      <c r="E103" s="69" t="s">
        <v>482</v>
      </c>
      <c r="F103" s="166" t="s">
        <v>25</v>
      </c>
      <c r="G103" s="166" t="s">
        <v>26</v>
      </c>
      <c r="H103" s="165">
        <v>40000</v>
      </c>
      <c r="I103" s="166">
        <v>3</v>
      </c>
      <c r="J103" s="167">
        <f t="shared" si="4"/>
        <v>120</v>
      </c>
      <c r="K103" s="181" t="s">
        <v>510</v>
      </c>
    </row>
    <row r="104" spans="1:11" s="163" customFormat="1" ht="20.25" customHeight="1">
      <c r="A104" s="170"/>
      <c r="B104" s="164">
        <v>4261</v>
      </c>
      <c r="C104" s="64">
        <v>10</v>
      </c>
      <c r="D104" s="77" t="s">
        <v>484</v>
      </c>
      <c r="E104" s="69" t="s">
        <v>485</v>
      </c>
      <c r="F104" s="166" t="s">
        <v>25</v>
      </c>
      <c r="G104" s="166" t="s">
        <v>26</v>
      </c>
      <c r="H104" s="165">
        <v>7500</v>
      </c>
      <c r="I104" s="166">
        <v>5</v>
      </c>
      <c r="J104" s="167">
        <f t="shared" si="4"/>
        <v>37.5</v>
      </c>
      <c r="K104" s="181" t="s">
        <v>510</v>
      </c>
    </row>
    <row r="105" spans="1:11" s="163" customFormat="1" ht="20.25" customHeight="1">
      <c r="A105" s="170"/>
      <c r="B105" s="164">
        <v>4261</v>
      </c>
      <c r="C105" s="64">
        <v>11</v>
      </c>
      <c r="D105" s="77" t="s">
        <v>486</v>
      </c>
      <c r="E105" s="69" t="s">
        <v>487</v>
      </c>
      <c r="F105" s="166" t="s">
        <v>25</v>
      </c>
      <c r="G105" s="166" t="s">
        <v>480</v>
      </c>
      <c r="H105" s="165">
        <v>5000</v>
      </c>
      <c r="I105" s="166">
        <v>10</v>
      </c>
      <c r="J105" s="167">
        <f t="shared" si="4"/>
        <v>50</v>
      </c>
      <c r="K105" s="181" t="s">
        <v>510</v>
      </c>
    </row>
    <row r="106" spans="1:11" s="163" customFormat="1" ht="20.25" customHeight="1">
      <c r="A106" s="170"/>
      <c r="B106" s="164">
        <v>4261</v>
      </c>
      <c r="C106" s="64">
        <v>12</v>
      </c>
      <c r="D106" s="77" t="s">
        <v>359</v>
      </c>
      <c r="E106" s="69" t="s">
        <v>488</v>
      </c>
      <c r="F106" s="166" t="s">
        <v>25</v>
      </c>
      <c r="G106" s="166" t="s">
        <v>26</v>
      </c>
      <c r="H106" s="165">
        <v>20000</v>
      </c>
      <c r="I106" s="166">
        <v>2</v>
      </c>
      <c r="J106" s="167">
        <f t="shared" si="4"/>
        <v>40</v>
      </c>
      <c r="K106" s="181" t="s">
        <v>510</v>
      </c>
    </row>
    <row r="107" spans="1:11" s="163" customFormat="1" ht="20.25" customHeight="1">
      <c r="A107" s="170"/>
      <c r="B107" s="164">
        <v>4261</v>
      </c>
      <c r="C107" s="64">
        <v>13</v>
      </c>
      <c r="D107" s="77" t="s">
        <v>489</v>
      </c>
      <c r="E107" s="69" t="s">
        <v>490</v>
      </c>
      <c r="F107" s="166" t="s">
        <v>25</v>
      </c>
      <c r="G107" s="166" t="s">
        <v>26</v>
      </c>
      <c r="H107" s="165">
        <v>15000</v>
      </c>
      <c r="I107" s="166">
        <v>3</v>
      </c>
      <c r="J107" s="167">
        <f t="shared" si="4"/>
        <v>45</v>
      </c>
      <c r="K107" s="181" t="s">
        <v>510</v>
      </c>
    </row>
    <row r="108" spans="1:11" s="93" customFormat="1" ht="20.25" customHeight="1">
      <c r="A108" s="30"/>
      <c r="B108" s="42">
        <v>4261</v>
      </c>
      <c r="C108" s="64">
        <v>14</v>
      </c>
      <c r="D108" s="77" t="s">
        <v>491</v>
      </c>
      <c r="E108" s="69" t="s">
        <v>490</v>
      </c>
      <c r="F108" s="166" t="s">
        <v>25</v>
      </c>
      <c r="G108" s="166" t="s">
        <v>26</v>
      </c>
      <c r="H108" s="165">
        <v>20000</v>
      </c>
      <c r="I108" s="166">
        <v>4</v>
      </c>
      <c r="J108" s="167">
        <f t="shared" si="4"/>
        <v>80</v>
      </c>
      <c r="K108" s="181" t="s">
        <v>510</v>
      </c>
    </row>
    <row r="109" spans="1:11" s="93" customFormat="1" ht="20.25" customHeight="1">
      <c r="A109" s="30"/>
      <c r="B109" s="164">
        <v>4261</v>
      </c>
      <c r="C109" s="64">
        <v>15</v>
      </c>
      <c r="D109" s="77" t="s">
        <v>492</v>
      </c>
      <c r="E109" s="69" t="s">
        <v>493</v>
      </c>
      <c r="F109" s="166" t="s">
        <v>25</v>
      </c>
      <c r="G109" s="166" t="s">
        <v>26</v>
      </c>
      <c r="H109" s="165">
        <v>15000</v>
      </c>
      <c r="I109" s="166">
        <v>10</v>
      </c>
      <c r="J109" s="167">
        <f t="shared" si="4"/>
        <v>150</v>
      </c>
      <c r="K109" s="181" t="s">
        <v>510</v>
      </c>
    </row>
    <row r="110" spans="1:11" s="93" customFormat="1" ht="21" customHeight="1">
      <c r="A110" s="30"/>
      <c r="B110" s="164">
        <v>4261</v>
      </c>
      <c r="C110" s="64">
        <v>16</v>
      </c>
      <c r="D110" s="77" t="s">
        <v>494</v>
      </c>
      <c r="E110" s="69" t="s">
        <v>495</v>
      </c>
      <c r="F110" s="166" t="s">
        <v>25</v>
      </c>
      <c r="G110" s="166" t="s">
        <v>26</v>
      </c>
      <c r="H110" s="165">
        <v>100</v>
      </c>
      <c r="I110" s="166">
        <v>100</v>
      </c>
      <c r="J110" s="167">
        <f t="shared" si="4"/>
        <v>10</v>
      </c>
      <c r="K110" s="181" t="s">
        <v>510</v>
      </c>
    </row>
    <row r="111" spans="1:11" s="93" customFormat="1" ht="21" customHeight="1">
      <c r="A111" s="30"/>
      <c r="B111" s="164">
        <v>4261</v>
      </c>
      <c r="C111" s="64">
        <v>17</v>
      </c>
      <c r="D111" s="77" t="s">
        <v>496</v>
      </c>
      <c r="E111" s="69" t="s">
        <v>497</v>
      </c>
      <c r="F111" s="166" t="s">
        <v>25</v>
      </c>
      <c r="G111" s="166" t="s">
        <v>26</v>
      </c>
      <c r="H111" s="165">
        <v>10000</v>
      </c>
      <c r="I111" s="166">
        <v>2</v>
      </c>
      <c r="J111" s="167">
        <f t="shared" si="4"/>
        <v>20</v>
      </c>
      <c r="K111" s="181" t="s">
        <v>510</v>
      </c>
    </row>
    <row r="112" spans="1:11" s="163" customFormat="1" ht="21" customHeight="1">
      <c r="A112" s="170"/>
      <c r="B112" s="164">
        <v>4261</v>
      </c>
      <c r="C112" s="64">
        <v>18</v>
      </c>
      <c r="D112" s="77" t="s">
        <v>522</v>
      </c>
      <c r="E112" s="69" t="s">
        <v>523</v>
      </c>
      <c r="F112" s="166" t="s">
        <v>25</v>
      </c>
      <c r="G112" s="166" t="s">
        <v>26</v>
      </c>
      <c r="H112" s="165">
        <v>50000</v>
      </c>
      <c r="I112" s="166">
        <v>2</v>
      </c>
      <c r="J112" s="167">
        <f t="shared" si="4"/>
        <v>100</v>
      </c>
      <c r="K112" s="183" t="s">
        <v>514</v>
      </c>
    </row>
    <row r="113" spans="1:11" s="163" customFormat="1" ht="20.25" customHeight="1">
      <c r="A113" s="170"/>
      <c r="B113" s="164">
        <v>4261</v>
      </c>
      <c r="C113" s="64">
        <v>19</v>
      </c>
      <c r="D113" s="77" t="s">
        <v>529</v>
      </c>
      <c r="E113" s="69" t="s">
        <v>530</v>
      </c>
      <c r="F113" s="166" t="s">
        <v>25</v>
      </c>
      <c r="G113" s="166" t="s">
        <v>26</v>
      </c>
      <c r="H113" s="165">
        <v>230000</v>
      </c>
      <c r="I113" s="166">
        <v>3</v>
      </c>
      <c r="J113" s="167">
        <f t="shared" si="4"/>
        <v>690</v>
      </c>
      <c r="K113" s="178" t="s">
        <v>510</v>
      </c>
    </row>
    <row r="114" spans="1:11" s="163" customFormat="1" ht="20.25" customHeight="1">
      <c r="A114" s="170"/>
      <c r="B114" s="164">
        <v>4261</v>
      </c>
      <c r="C114" s="64">
        <v>20</v>
      </c>
      <c r="D114" s="77" t="s">
        <v>552</v>
      </c>
      <c r="E114" s="69" t="s">
        <v>488</v>
      </c>
      <c r="F114" s="166" t="s">
        <v>25</v>
      </c>
      <c r="G114" s="166" t="s">
        <v>26</v>
      </c>
      <c r="H114" s="165">
        <v>230000</v>
      </c>
      <c r="I114" s="166">
        <v>1</v>
      </c>
      <c r="J114" s="167">
        <f t="shared" si="4"/>
        <v>230</v>
      </c>
      <c r="K114" s="178" t="s">
        <v>510</v>
      </c>
    </row>
    <row r="115" spans="1:11" s="163" customFormat="1" ht="20.25" customHeight="1">
      <c r="A115" s="170"/>
      <c r="B115" s="24">
        <v>4261</v>
      </c>
      <c r="C115" s="64">
        <v>21</v>
      </c>
      <c r="D115" s="77" t="s">
        <v>555</v>
      </c>
      <c r="E115" s="69" t="s">
        <v>479</v>
      </c>
      <c r="F115" s="166" t="s">
        <v>25</v>
      </c>
      <c r="G115" s="166" t="s">
        <v>480</v>
      </c>
      <c r="H115" s="165">
        <v>180</v>
      </c>
      <c r="I115" s="166">
        <v>610</v>
      </c>
      <c r="J115" s="167">
        <f t="shared" si="4"/>
        <v>109.8</v>
      </c>
      <c r="K115" s="178" t="s">
        <v>510</v>
      </c>
    </row>
    <row r="116" spans="1:11" s="163" customFormat="1" ht="20.25" customHeight="1">
      <c r="A116" s="170"/>
      <c r="B116" s="24">
        <v>4261</v>
      </c>
      <c r="C116" s="64">
        <v>22</v>
      </c>
      <c r="D116" s="77" t="s">
        <v>569</v>
      </c>
      <c r="E116" s="69" t="s">
        <v>568</v>
      </c>
      <c r="F116" s="166" t="s">
        <v>25</v>
      </c>
      <c r="G116" s="166" t="s">
        <v>26</v>
      </c>
      <c r="H116" s="165">
        <v>30000</v>
      </c>
      <c r="I116" s="166">
        <v>3</v>
      </c>
      <c r="J116" s="167">
        <f t="shared" si="4"/>
        <v>90</v>
      </c>
      <c r="K116" s="183" t="s">
        <v>514</v>
      </c>
    </row>
    <row r="117" spans="1:12" s="38" customFormat="1" ht="18" customHeight="1">
      <c r="A117" s="29"/>
      <c r="B117" s="164"/>
      <c r="C117" s="139"/>
      <c r="D117" s="140"/>
      <c r="E117" s="140"/>
      <c r="F117" s="138" t="s">
        <v>43</v>
      </c>
      <c r="G117" s="140"/>
      <c r="H117" s="140"/>
      <c r="I117" s="140"/>
      <c r="J117" s="142"/>
      <c r="L117" s="93"/>
    </row>
    <row r="118" spans="1:12" s="171" customFormat="1" ht="51" customHeight="1">
      <c r="A118" s="29"/>
      <c r="B118" s="164">
        <v>4231</v>
      </c>
      <c r="C118" s="96">
        <v>1</v>
      </c>
      <c r="D118" s="174" t="s">
        <v>210</v>
      </c>
      <c r="E118" s="168" t="s">
        <v>211</v>
      </c>
      <c r="F118" s="166" t="s">
        <v>25</v>
      </c>
      <c r="G118" s="166" t="s">
        <v>44</v>
      </c>
      <c r="H118" s="165">
        <v>350000</v>
      </c>
      <c r="I118" s="166">
        <v>1</v>
      </c>
      <c r="J118" s="167">
        <f aca="true" t="shared" si="5" ref="J118:J135">H118*I118/1000</f>
        <v>350</v>
      </c>
      <c r="K118" s="190" t="s">
        <v>509</v>
      </c>
      <c r="L118" s="163"/>
    </row>
    <row r="119" spans="1:12" s="171" customFormat="1" ht="35.25" customHeight="1">
      <c r="A119" s="29"/>
      <c r="B119" s="164">
        <v>4237</v>
      </c>
      <c r="C119" s="96">
        <v>2</v>
      </c>
      <c r="D119" s="174" t="s">
        <v>201</v>
      </c>
      <c r="E119" s="168" t="s">
        <v>57</v>
      </c>
      <c r="F119" s="166" t="s">
        <v>25</v>
      </c>
      <c r="G119" s="166" t="s">
        <v>44</v>
      </c>
      <c r="H119" s="165">
        <v>990000</v>
      </c>
      <c r="I119" s="166">
        <v>1</v>
      </c>
      <c r="J119" s="167">
        <f t="shared" si="5"/>
        <v>990</v>
      </c>
      <c r="L119" s="163"/>
    </row>
    <row r="120" spans="1:12" s="171" customFormat="1" ht="21.75" customHeight="1">
      <c r="A120" s="29"/>
      <c r="B120" s="164">
        <v>4214</v>
      </c>
      <c r="C120" s="96">
        <v>3</v>
      </c>
      <c r="D120" s="174" t="s">
        <v>386</v>
      </c>
      <c r="E120" s="168" t="s">
        <v>112</v>
      </c>
      <c r="F120" s="166" t="s">
        <v>25</v>
      </c>
      <c r="G120" s="166" t="s">
        <v>44</v>
      </c>
      <c r="H120" s="165">
        <v>12000</v>
      </c>
      <c r="I120" s="166">
        <v>1</v>
      </c>
      <c r="J120" s="167">
        <f t="shared" si="5"/>
        <v>12</v>
      </c>
      <c r="K120" s="185" t="s">
        <v>526</v>
      </c>
      <c r="L120" s="163"/>
    </row>
    <row r="121" spans="1:12" s="171" customFormat="1" ht="21.75" customHeight="1">
      <c r="A121" s="29"/>
      <c r="B121" s="164">
        <v>4861</v>
      </c>
      <c r="C121" s="96">
        <v>4</v>
      </c>
      <c r="D121" s="174" t="s">
        <v>208</v>
      </c>
      <c r="E121" s="168" t="s">
        <v>209</v>
      </c>
      <c r="F121" s="166" t="s">
        <v>395</v>
      </c>
      <c r="G121" s="166" t="s">
        <v>44</v>
      </c>
      <c r="H121" s="165">
        <v>9940000</v>
      </c>
      <c r="I121" s="166">
        <v>1</v>
      </c>
      <c r="J121" s="167">
        <f t="shared" si="5"/>
        <v>9940</v>
      </c>
      <c r="K121" s="182" t="s">
        <v>524</v>
      </c>
      <c r="L121" s="163"/>
    </row>
    <row r="122" spans="1:12" s="171" customFormat="1" ht="21.75" customHeight="1">
      <c r="A122" s="29"/>
      <c r="B122" s="164">
        <v>4214</v>
      </c>
      <c r="C122" s="96">
        <v>5</v>
      </c>
      <c r="D122" s="174" t="s">
        <v>385</v>
      </c>
      <c r="E122" s="168" t="s">
        <v>53</v>
      </c>
      <c r="F122" s="166" t="s">
        <v>25</v>
      </c>
      <c r="G122" s="166" t="s">
        <v>44</v>
      </c>
      <c r="H122" s="165">
        <v>3000000</v>
      </c>
      <c r="I122" s="166">
        <v>1</v>
      </c>
      <c r="J122" s="167">
        <f t="shared" si="5"/>
        <v>3000</v>
      </c>
      <c r="L122" s="163"/>
    </row>
    <row r="123" spans="1:12" s="171" customFormat="1" ht="32.25" customHeight="1">
      <c r="A123" s="29"/>
      <c r="B123" s="164">
        <v>4252</v>
      </c>
      <c r="C123" s="96">
        <v>6</v>
      </c>
      <c r="D123" s="174" t="s">
        <v>202</v>
      </c>
      <c r="E123" s="168" t="s">
        <v>203</v>
      </c>
      <c r="F123" s="166" t="s">
        <v>25</v>
      </c>
      <c r="G123" s="166" t="s">
        <v>44</v>
      </c>
      <c r="H123" s="165">
        <v>400000</v>
      </c>
      <c r="I123" s="166">
        <v>1</v>
      </c>
      <c r="J123" s="167">
        <f t="shared" si="5"/>
        <v>400</v>
      </c>
      <c r="K123" s="178" t="s">
        <v>508</v>
      </c>
      <c r="L123" s="163"/>
    </row>
    <row r="124" spans="1:12" s="171" customFormat="1" ht="32.25" customHeight="1">
      <c r="A124" s="29"/>
      <c r="B124" s="164">
        <v>4252</v>
      </c>
      <c r="C124" s="96">
        <v>7</v>
      </c>
      <c r="D124" s="174" t="s">
        <v>198</v>
      </c>
      <c r="E124" s="168" t="s">
        <v>199</v>
      </c>
      <c r="F124" s="166" t="s">
        <v>25</v>
      </c>
      <c r="G124" s="166" t="s">
        <v>44</v>
      </c>
      <c r="H124" s="165">
        <v>600000</v>
      </c>
      <c r="I124" s="166">
        <v>1</v>
      </c>
      <c r="J124" s="167">
        <f t="shared" si="5"/>
        <v>600</v>
      </c>
      <c r="K124" s="178" t="s">
        <v>509</v>
      </c>
      <c r="L124" s="163"/>
    </row>
    <row r="125" spans="1:12" s="171" customFormat="1" ht="32.25" customHeight="1">
      <c r="A125" s="29"/>
      <c r="B125" s="164">
        <v>4261</v>
      </c>
      <c r="C125" s="96">
        <v>8</v>
      </c>
      <c r="D125" s="174" t="s">
        <v>207</v>
      </c>
      <c r="E125" s="168" t="s">
        <v>59</v>
      </c>
      <c r="F125" s="166" t="s">
        <v>25</v>
      </c>
      <c r="G125" s="166" t="s">
        <v>44</v>
      </c>
      <c r="H125" s="165">
        <v>500000</v>
      </c>
      <c r="I125" s="166">
        <v>1</v>
      </c>
      <c r="J125" s="167">
        <f t="shared" si="5"/>
        <v>500</v>
      </c>
      <c r="K125" s="185" t="s">
        <v>527</v>
      </c>
      <c r="L125" s="163"/>
    </row>
    <row r="126" spans="1:12" s="171" customFormat="1" ht="32.25" customHeight="1">
      <c r="A126" s="29"/>
      <c r="B126" s="164">
        <v>4251</v>
      </c>
      <c r="C126" s="96">
        <v>9</v>
      </c>
      <c r="D126" s="174" t="s">
        <v>384</v>
      </c>
      <c r="E126" s="168" t="s">
        <v>46</v>
      </c>
      <c r="F126" s="166" t="s">
        <v>25</v>
      </c>
      <c r="G126" s="166" t="s">
        <v>44</v>
      </c>
      <c r="H126" s="165">
        <v>500000</v>
      </c>
      <c r="I126" s="166">
        <v>1</v>
      </c>
      <c r="J126" s="167">
        <f t="shared" si="5"/>
        <v>500</v>
      </c>
      <c r="K126" s="178" t="s">
        <v>510</v>
      </c>
      <c r="L126" s="163"/>
    </row>
    <row r="127" spans="1:12" s="171" customFormat="1" ht="21.75" customHeight="1">
      <c r="A127" s="29"/>
      <c r="B127" s="164">
        <v>4212</v>
      </c>
      <c r="C127" s="96">
        <v>10</v>
      </c>
      <c r="D127" s="174" t="s">
        <v>498</v>
      </c>
      <c r="E127" s="168" t="s">
        <v>50</v>
      </c>
      <c r="F127" s="166" t="s">
        <v>25</v>
      </c>
      <c r="G127" s="166" t="s">
        <v>51</v>
      </c>
      <c r="H127" s="165">
        <v>54</v>
      </c>
      <c r="I127" s="166">
        <v>200000</v>
      </c>
      <c r="J127" s="167">
        <f t="shared" si="5"/>
        <v>10800</v>
      </c>
      <c r="K127" s="194"/>
      <c r="L127" s="163"/>
    </row>
    <row r="128" spans="1:12" s="171" customFormat="1" ht="21.75" customHeight="1">
      <c r="A128" s="29"/>
      <c r="B128" s="164">
        <v>4212</v>
      </c>
      <c r="C128" s="96">
        <v>11</v>
      </c>
      <c r="D128" s="174" t="s">
        <v>389</v>
      </c>
      <c r="E128" s="168" t="s">
        <v>50</v>
      </c>
      <c r="F128" s="166" t="s">
        <v>25</v>
      </c>
      <c r="G128" s="166" t="s">
        <v>51</v>
      </c>
      <c r="H128" s="165">
        <v>43</v>
      </c>
      <c r="I128" s="166">
        <v>35000</v>
      </c>
      <c r="J128" s="167">
        <f t="shared" si="5"/>
        <v>1505</v>
      </c>
      <c r="L128" s="163"/>
    </row>
    <row r="129" spans="1:12" s="171" customFormat="1" ht="37.5" customHeight="1">
      <c r="A129" s="29"/>
      <c r="B129" s="164">
        <v>4212</v>
      </c>
      <c r="C129" s="96">
        <v>12</v>
      </c>
      <c r="D129" s="174" t="s">
        <v>390</v>
      </c>
      <c r="E129" s="168" t="s">
        <v>58</v>
      </c>
      <c r="F129" s="166" t="s">
        <v>25</v>
      </c>
      <c r="G129" s="166" t="s">
        <v>44</v>
      </c>
      <c r="H129" s="165">
        <v>54000</v>
      </c>
      <c r="I129" s="166">
        <v>1</v>
      </c>
      <c r="J129" s="167">
        <f t="shared" si="5"/>
        <v>54</v>
      </c>
      <c r="K129" s="178" t="s">
        <v>509</v>
      </c>
      <c r="L129" s="163"/>
    </row>
    <row r="130" spans="1:12" s="171" customFormat="1" ht="21.75" customHeight="1">
      <c r="A130" s="29"/>
      <c r="B130" s="164">
        <v>4213</v>
      </c>
      <c r="C130" s="96">
        <v>13</v>
      </c>
      <c r="D130" s="174" t="s">
        <v>387</v>
      </c>
      <c r="E130" s="168" t="s">
        <v>52</v>
      </c>
      <c r="F130" s="166" t="s">
        <v>25</v>
      </c>
      <c r="G130" s="166" t="s">
        <v>49</v>
      </c>
      <c r="H130" s="165">
        <v>200</v>
      </c>
      <c r="I130" s="166">
        <v>3500</v>
      </c>
      <c r="J130" s="167">
        <f t="shared" si="5"/>
        <v>700</v>
      </c>
      <c r="L130" s="163"/>
    </row>
    <row r="131" spans="1:12" s="171" customFormat="1" ht="21.75" customHeight="1">
      <c r="A131" s="29"/>
      <c r="B131" s="164">
        <v>4212</v>
      </c>
      <c r="C131" s="96">
        <v>14</v>
      </c>
      <c r="D131" s="174" t="s">
        <v>388</v>
      </c>
      <c r="E131" s="168" t="s">
        <v>48</v>
      </c>
      <c r="F131" s="166" t="s">
        <v>25</v>
      </c>
      <c r="G131" s="166" t="s">
        <v>49</v>
      </c>
      <c r="H131" s="165">
        <v>153</v>
      </c>
      <c r="I131" s="166">
        <v>30000</v>
      </c>
      <c r="J131" s="167">
        <f t="shared" si="5"/>
        <v>4590</v>
      </c>
      <c r="L131" s="163"/>
    </row>
    <row r="132" spans="1:12" s="171" customFormat="1" ht="27" customHeight="1">
      <c r="A132" s="29"/>
      <c r="B132" s="164">
        <v>4214</v>
      </c>
      <c r="C132" s="96">
        <v>15</v>
      </c>
      <c r="D132" s="174" t="s">
        <v>499</v>
      </c>
      <c r="E132" s="168" t="s">
        <v>55</v>
      </c>
      <c r="F132" s="166" t="s">
        <v>25</v>
      </c>
      <c r="G132" s="166" t="s">
        <v>44</v>
      </c>
      <c r="H132" s="165">
        <v>500000</v>
      </c>
      <c r="I132" s="166">
        <v>1</v>
      </c>
      <c r="J132" s="167">
        <f t="shared" si="5"/>
        <v>500</v>
      </c>
      <c r="K132" s="182" t="s">
        <v>524</v>
      </c>
      <c r="L132" s="163"/>
    </row>
    <row r="133" spans="1:12" s="171" customFormat="1" ht="31.5" customHeight="1">
      <c r="A133" s="29"/>
      <c r="B133" s="24">
        <v>4215</v>
      </c>
      <c r="C133" s="96">
        <v>16</v>
      </c>
      <c r="D133" s="174" t="s">
        <v>233</v>
      </c>
      <c r="E133" s="168" t="s">
        <v>234</v>
      </c>
      <c r="F133" s="166" t="s">
        <v>395</v>
      </c>
      <c r="G133" s="166" t="s">
        <v>44</v>
      </c>
      <c r="H133" s="165">
        <v>21000000</v>
      </c>
      <c r="I133" s="166">
        <v>1</v>
      </c>
      <c r="J133" s="167">
        <f t="shared" si="5"/>
        <v>21000</v>
      </c>
      <c r="L133" s="163"/>
    </row>
    <row r="134" spans="1:12" s="171" customFormat="1" ht="21.75" customHeight="1">
      <c r="A134" s="29"/>
      <c r="B134" s="164">
        <v>4214</v>
      </c>
      <c r="C134" s="96">
        <v>17</v>
      </c>
      <c r="D134" s="174" t="s">
        <v>383</v>
      </c>
      <c r="E134" s="168" t="s">
        <v>56</v>
      </c>
      <c r="F134" s="166" t="s">
        <v>25</v>
      </c>
      <c r="G134" s="166" t="s">
        <v>44</v>
      </c>
      <c r="H134" s="165">
        <v>1000000</v>
      </c>
      <c r="I134" s="166">
        <v>1</v>
      </c>
      <c r="J134" s="167">
        <f t="shared" si="5"/>
        <v>1000</v>
      </c>
      <c r="L134" s="163"/>
    </row>
    <row r="135" spans="1:12" s="171" customFormat="1" ht="30.75" customHeight="1">
      <c r="A135" s="29"/>
      <c r="B135" s="164">
        <v>4251</v>
      </c>
      <c r="C135" s="96">
        <v>18</v>
      </c>
      <c r="D135" s="174" t="s">
        <v>500</v>
      </c>
      <c r="E135" s="168" t="s">
        <v>501</v>
      </c>
      <c r="F135" s="166" t="s">
        <v>25</v>
      </c>
      <c r="G135" s="166" t="s">
        <v>44</v>
      </c>
      <c r="H135" s="165">
        <v>960000</v>
      </c>
      <c r="I135" s="166">
        <v>1</v>
      </c>
      <c r="J135" s="167">
        <f t="shared" si="5"/>
        <v>960</v>
      </c>
      <c r="K135" s="185" t="s">
        <v>527</v>
      </c>
      <c r="L135" s="193"/>
    </row>
    <row r="136" spans="1:12" s="171" customFormat="1" ht="34.5" customHeight="1">
      <c r="A136" s="29"/>
      <c r="B136" s="164">
        <v>4214</v>
      </c>
      <c r="C136" s="96">
        <v>20</v>
      </c>
      <c r="D136" s="174" t="s">
        <v>545</v>
      </c>
      <c r="E136" s="168" t="s">
        <v>55</v>
      </c>
      <c r="F136" s="166" t="s">
        <v>25</v>
      </c>
      <c r="G136" s="166" t="s">
        <v>44</v>
      </c>
      <c r="H136" s="165">
        <v>50000</v>
      </c>
      <c r="I136" s="166">
        <v>1</v>
      </c>
      <c r="J136" s="167">
        <f aca="true" t="shared" si="6" ref="J136:J145">H136*I136/1000</f>
        <v>50</v>
      </c>
      <c r="K136" s="183" t="s">
        <v>514</v>
      </c>
      <c r="L136" s="163"/>
    </row>
    <row r="137" spans="1:12" s="171" customFormat="1" ht="32.25" customHeight="1">
      <c r="A137" s="29"/>
      <c r="B137" s="164">
        <v>4252</v>
      </c>
      <c r="C137" s="96">
        <v>21</v>
      </c>
      <c r="D137" s="174" t="s">
        <v>200</v>
      </c>
      <c r="E137" s="168" t="s">
        <v>199</v>
      </c>
      <c r="F137" s="166" t="s">
        <v>25</v>
      </c>
      <c r="G137" s="166" t="s">
        <v>44</v>
      </c>
      <c r="H137" s="165">
        <v>500000</v>
      </c>
      <c r="I137" s="166">
        <v>1</v>
      </c>
      <c r="J137" s="167">
        <f t="shared" si="6"/>
        <v>500</v>
      </c>
      <c r="K137" s="182" t="s">
        <v>524</v>
      </c>
      <c r="L137" s="163"/>
    </row>
    <row r="138" spans="1:12" s="171" customFormat="1" ht="32.25" customHeight="1">
      <c r="A138" s="29"/>
      <c r="B138" s="164">
        <v>4251</v>
      </c>
      <c r="C138" s="96">
        <v>22</v>
      </c>
      <c r="D138" s="77" t="s">
        <v>531</v>
      </c>
      <c r="E138" s="187" t="s">
        <v>532</v>
      </c>
      <c r="F138" s="166" t="s">
        <v>25</v>
      </c>
      <c r="G138" s="166" t="s">
        <v>44</v>
      </c>
      <c r="H138" s="17">
        <v>110000</v>
      </c>
      <c r="I138" s="166">
        <v>1</v>
      </c>
      <c r="J138" s="188">
        <f t="shared" si="6"/>
        <v>110</v>
      </c>
      <c r="K138" s="183" t="s">
        <v>514</v>
      </c>
      <c r="L138" s="163"/>
    </row>
    <row r="139" spans="1:12" s="171" customFormat="1" ht="32.25" customHeight="1">
      <c r="A139" s="29"/>
      <c r="B139" s="24">
        <v>4212</v>
      </c>
      <c r="C139" s="96">
        <v>23</v>
      </c>
      <c r="D139" s="77" t="s">
        <v>537</v>
      </c>
      <c r="E139" s="187" t="s">
        <v>58</v>
      </c>
      <c r="F139" s="166" t="s">
        <v>25</v>
      </c>
      <c r="G139" s="166" t="s">
        <v>44</v>
      </c>
      <c r="H139" s="17">
        <v>36000</v>
      </c>
      <c r="I139" s="166">
        <v>1</v>
      </c>
      <c r="J139" s="188">
        <f t="shared" si="6"/>
        <v>36</v>
      </c>
      <c r="K139" s="183" t="s">
        <v>509</v>
      </c>
      <c r="L139" s="163"/>
    </row>
    <row r="140" spans="1:12" s="171" customFormat="1" ht="32.25" customHeight="1">
      <c r="A140" s="29"/>
      <c r="B140" s="24">
        <v>4232</v>
      </c>
      <c r="C140" s="96">
        <v>24</v>
      </c>
      <c r="D140" s="77" t="s">
        <v>195</v>
      </c>
      <c r="E140" s="187" t="s">
        <v>541</v>
      </c>
      <c r="F140" s="166" t="s">
        <v>25</v>
      </c>
      <c r="G140" s="166" t="s">
        <v>44</v>
      </c>
      <c r="H140" s="17">
        <v>550000</v>
      </c>
      <c r="I140" s="166">
        <v>1</v>
      </c>
      <c r="J140" s="188">
        <f t="shared" si="6"/>
        <v>550</v>
      </c>
      <c r="K140" s="178" t="s">
        <v>508</v>
      </c>
      <c r="L140" s="163"/>
    </row>
    <row r="141" spans="1:12" s="171" customFormat="1" ht="32.25" customHeight="1">
      <c r="A141" s="29"/>
      <c r="B141" s="24">
        <v>4252</v>
      </c>
      <c r="C141" s="96">
        <v>25</v>
      </c>
      <c r="D141" s="174" t="s">
        <v>204</v>
      </c>
      <c r="E141" s="168" t="s">
        <v>203</v>
      </c>
      <c r="F141" s="166" t="s">
        <v>190</v>
      </c>
      <c r="G141" s="166" t="s">
        <v>44</v>
      </c>
      <c r="H141" s="17">
        <v>2000000</v>
      </c>
      <c r="I141" s="166">
        <v>1</v>
      </c>
      <c r="J141" s="188">
        <f t="shared" si="6"/>
        <v>2000</v>
      </c>
      <c r="K141" s="178" t="s">
        <v>508</v>
      </c>
      <c r="L141" s="163"/>
    </row>
    <row r="142" spans="1:13" s="171" customFormat="1" ht="62.25" customHeight="1">
      <c r="A142" s="29"/>
      <c r="B142" s="24">
        <v>4252</v>
      </c>
      <c r="C142" s="96">
        <v>26</v>
      </c>
      <c r="D142" s="174" t="s">
        <v>230</v>
      </c>
      <c r="E142" s="168" t="s">
        <v>199</v>
      </c>
      <c r="F142" s="166" t="s">
        <v>190</v>
      </c>
      <c r="G142" s="166" t="s">
        <v>44</v>
      </c>
      <c r="H142" s="17">
        <v>5000000</v>
      </c>
      <c r="I142" s="166">
        <v>1</v>
      </c>
      <c r="J142" s="188">
        <f t="shared" si="6"/>
        <v>5000</v>
      </c>
      <c r="K142" s="220" t="s">
        <v>542</v>
      </c>
      <c r="L142" s="221"/>
      <c r="M142" s="189"/>
    </row>
    <row r="143" spans="1:13" s="171" customFormat="1" ht="49.5" customHeight="1">
      <c r="A143" s="29"/>
      <c r="B143" s="24">
        <v>4252</v>
      </c>
      <c r="C143" s="96">
        <v>27</v>
      </c>
      <c r="D143" s="174" t="s">
        <v>549</v>
      </c>
      <c r="E143" s="168" t="s">
        <v>546</v>
      </c>
      <c r="F143" s="166" t="s">
        <v>25</v>
      </c>
      <c r="G143" s="166" t="s">
        <v>44</v>
      </c>
      <c r="H143" s="17">
        <v>500000</v>
      </c>
      <c r="I143" s="166">
        <v>1</v>
      </c>
      <c r="J143" s="188">
        <f t="shared" si="6"/>
        <v>500</v>
      </c>
      <c r="K143" s="191" t="s">
        <v>524</v>
      </c>
      <c r="L143" s="191"/>
      <c r="M143" s="189"/>
    </row>
    <row r="144" spans="1:13" s="171" customFormat="1" ht="49.5" customHeight="1">
      <c r="A144" s="29"/>
      <c r="B144" s="24">
        <v>4214</v>
      </c>
      <c r="C144" s="96">
        <v>28</v>
      </c>
      <c r="D144" s="174" t="s">
        <v>547</v>
      </c>
      <c r="E144" s="168" t="s">
        <v>376</v>
      </c>
      <c r="F144" s="166" t="s">
        <v>25</v>
      </c>
      <c r="G144" s="166" t="s">
        <v>44</v>
      </c>
      <c r="H144" s="17">
        <v>30000</v>
      </c>
      <c r="I144" s="166">
        <v>1</v>
      </c>
      <c r="J144" s="188">
        <f t="shared" si="6"/>
        <v>30</v>
      </c>
      <c r="K144" s="183" t="s">
        <v>509</v>
      </c>
      <c r="L144" s="191"/>
      <c r="M144" s="189"/>
    </row>
    <row r="145" spans="1:13" s="171" customFormat="1" ht="49.5" customHeight="1">
      <c r="A145" s="29"/>
      <c r="B145" s="24">
        <v>4861</v>
      </c>
      <c r="C145" s="96">
        <v>30</v>
      </c>
      <c r="D145" s="174" t="s">
        <v>550</v>
      </c>
      <c r="E145" s="168" t="s">
        <v>548</v>
      </c>
      <c r="F145" s="166" t="s">
        <v>25</v>
      </c>
      <c r="G145" s="166" t="s">
        <v>44</v>
      </c>
      <c r="H145" s="17">
        <v>117000</v>
      </c>
      <c r="I145" s="166">
        <v>1</v>
      </c>
      <c r="J145" s="188">
        <f t="shared" si="6"/>
        <v>117</v>
      </c>
      <c r="K145" s="178" t="s">
        <v>510</v>
      </c>
      <c r="L145" s="192"/>
      <c r="M145" s="189"/>
    </row>
    <row r="146" spans="1:13" s="171" customFormat="1" ht="39.75" customHeight="1">
      <c r="A146" s="29"/>
      <c r="B146" s="24">
        <v>4252</v>
      </c>
      <c r="C146" s="96">
        <v>31</v>
      </c>
      <c r="D146" s="174" t="s">
        <v>256</v>
      </c>
      <c r="E146" s="168" t="s">
        <v>199</v>
      </c>
      <c r="F146" s="166" t="s">
        <v>25</v>
      </c>
      <c r="G146" s="166" t="s">
        <v>44</v>
      </c>
      <c r="H146" s="17">
        <v>30000</v>
      </c>
      <c r="I146" s="166">
        <v>1</v>
      </c>
      <c r="J146" s="188">
        <f aca="true" t="shared" si="7" ref="J146:J152">H146*I146/1000</f>
        <v>30</v>
      </c>
      <c r="K146" s="184" t="s">
        <v>511</v>
      </c>
      <c r="L146" s="193"/>
      <c r="M146" s="189"/>
    </row>
    <row r="147" spans="1:13" s="171" customFormat="1" ht="39.75" customHeight="1">
      <c r="A147" s="29"/>
      <c r="B147" s="24">
        <v>4231</v>
      </c>
      <c r="C147" s="96">
        <v>32</v>
      </c>
      <c r="D147" s="174" t="s">
        <v>554</v>
      </c>
      <c r="E147" s="168" t="s">
        <v>45</v>
      </c>
      <c r="F147" s="28" t="s">
        <v>25</v>
      </c>
      <c r="G147" s="28" t="s">
        <v>44</v>
      </c>
      <c r="H147" s="17">
        <v>120000</v>
      </c>
      <c r="I147" s="166">
        <v>12</v>
      </c>
      <c r="J147" s="188">
        <f t="shared" si="7"/>
        <v>1440</v>
      </c>
      <c r="K147" s="183" t="s">
        <v>509</v>
      </c>
      <c r="L147" s="193"/>
      <c r="M147" s="189"/>
    </row>
    <row r="148" spans="1:13" s="171" customFormat="1" ht="39.75" customHeight="1">
      <c r="A148" s="29"/>
      <c r="B148" s="24">
        <v>4234</v>
      </c>
      <c r="C148" s="96">
        <v>33</v>
      </c>
      <c r="D148" s="174" t="s">
        <v>558</v>
      </c>
      <c r="E148" s="168" t="s">
        <v>258</v>
      </c>
      <c r="F148" s="28" t="s">
        <v>25</v>
      </c>
      <c r="G148" s="28" t="s">
        <v>44</v>
      </c>
      <c r="H148" s="17">
        <v>732000</v>
      </c>
      <c r="I148" s="166">
        <v>1</v>
      </c>
      <c r="J148" s="188">
        <f t="shared" si="7"/>
        <v>732</v>
      </c>
      <c r="K148" s="183" t="s">
        <v>510</v>
      </c>
      <c r="L148" s="193"/>
      <c r="M148" s="189"/>
    </row>
    <row r="149" spans="1:12" s="171" customFormat="1" ht="32.25" customHeight="1">
      <c r="A149" s="29"/>
      <c r="B149" s="24">
        <v>4251</v>
      </c>
      <c r="C149" s="96">
        <v>34</v>
      </c>
      <c r="D149" s="77" t="s">
        <v>561</v>
      </c>
      <c r="E149" s="187" t="s">
        <v>532</v>
      </c>
      <c r="F149" s="166" t="s">
        <v>25</v>
      </c>
      <c r="G149" s="166" t="s">
        <v>44</v>
      </c>
      <c r="H149" s="17">
        <v>155000</v>
      </c>
      <c r="I149" s="166">
        <v>1</v>
      </c>
      <c r="J149" s="188">
        <f t="shared" si="7"/>
        <v>155</v>
      </c>
      <c r="K149" s="183" t="s">
        <v>514</v>
      </c>
      <c r="L149" s="163"/>
    </row>
    <row r="150" spans="1:12" s="171" customFormat="1" ht="32.25" customHeight="1">
      <c r="A150" s="29"/>
      <c r="B150" s="24">
        <v>4215</v>
      </c>
      <c r="C150" s="96">
        <v>35</v>
      </c>
      <c r="D150" s="174" t="s">
        <v>563</v>
      </c>
      <c r="E150" s="187" t="s">
        <v>562</v>
      </c>
      <c r="F150" s="28" t="s">
        <v>25</v>
      </c>
      <c r="G150" s="28" t="s">
        <v>44</v>
      </c>
      <c r="H150" s="17">
        <v>47000</v>
      </c>
      <c r="I150" s="166">
        <v>1</v>
      </c>
      <c r="J150" s="188">
        <f t="shared" si="7"/>
        <v>47</v>
      </c>
      <c r="K150" s="184" t="s">
        <v>511</v>
      </c>
      <c r="L150" s="163"/>
    </row>
    <row r="151" spans="1:12" s="171" customFormat="1" ht="32.25" customHeight="1">
      <c r="A151" s="29"/>
      <c r="B151" s="24">
        <v>4215</v>
      </c>
      <c r="C151" s="96">
        <v>36</v>
      </c>
      <c r="D151" s="174" t="s">
        <v>564</v>
      </c>
      <c r="E151" s="187" t="s">
        <v>562</v>
      </c>
      <c r="F151" s="28" t="s">
        <v>25</v>
      </c>
      <c r="G151" s="28" t="s">
        <v>44</v>
      </c>
      <c r="H151" s="17">
        <v>69000</v>
      </c>
      <c r="I151" s="166">
        <v>1</v>
      </c>
      <c r="J151" s="188">
        <f t="shared" si="7"/>
        <v>69</v>
      </c>
      <c r="K151" s="183" t="s">
        <v>509</v>
      </c>
      <c r="L151" s="163"/>
    </row>
    <row r="152" spans="1:12" s="171" customFormat="1" ht="32.25" customHeight="1">
      <c r="A152" s="29"/>
      <c r="B152" s="24">
        <v>4214</v>
      </c>
      <c r="C152" s="96">
        <v>37</v>
      </c>
      <c r="D152" s="174" t="s">
        <v>122</v>
      </c>
      <c r="E152" s="187" t="s">
        <v>112</v>
      </c>
      <c r="F152" s="28" t="s">
        <v>25</v>
      </c>
      <c r="G152" s="28" t="s">
        <v>44</v>
      </c>
      <c r="H152" s="17">
        <v>12000</v>
      </c>
      <c r="I152" s="166">
        <v>1</v>
      </c>
      <c r="J152" s="188">
        <f t="shared" si="7"/>
        <v>12</v>
      </c>
      <c r="K152" s="182" t="s">
        <v>524</v>
      </c>
      <c r="L152" s="163"/>
    </row>
    <row r="153" spans="1:12" s="171" customFormat="1" ht="32.25" customHeight="1">
      <c r="A153" s="29"/>
      <c r="B153" s="24">
        <v>4214</v>
      </c>
      <c r="C153" s="96">
        <v>38</v>
      </c>
      <c r="D153" s="174" t="s">
        <v>565</v>
      </c>
      <c r="E153" s="168" t="s">
        <v>376</v>
      </c>
      <c r="F153" s="166" t="s">
        <v>25</v>
      </c>
      <c r="G153" s="166" t="s">
        <v>44</v>
      </c>
      <c r="H153" s="17">
        <v>22320</v>
      </c>
      <c r="I153" s="166">
        <v>1</v>
      </c>
      <c r="J153" s="188">
        <f aca="true" t="shared" si="8" ref="J153:J161">H153*I153/1000</f>
        <v>22.32</v>
      </c>
      <c r="K153" s="182" t="s">
        <v>524</v>
      </c>
      <c r="L153" s="163"/>
    </row>
    <row r="154" spans="1:12" s="171" customFormat="1" ht="32.25" customHeight="1">
      <c r="A154" s="29"/>
      <c r="B154" s="24">
        <v>4215</v>
      </c>
      <c r="C154" s="96">
        <v>39</v>
      </c>
      <c r="D154" s="174" t="s">
        <v>566</v>
      </c>
      <c r="E154" s="168" t="s">
        <v>562</v>
      </c>
      <c r="F154" s="166" t="s">
        <v>25</v>
      </c>
      <c r="G154" s="166" t="s">
        <v>44</v>
      </c>
      <c r="H154" s="17">
        <v>51000</v>
      </c>
      <c r="I154" s="166">
        <v>1</v>
      </c>
      <c r="J154" s="188">
        <f t="shared" si="8"/>
        <v>51</v>
      </c>
      <c r="K154" s="184" t="s">
        <v>511</v>
      </c>
      <c r="L154" s="163"/>
    </row>
    <row r="155" spans="1:12" s="171" customFormat="1" ht="32.25" customHeight="1">
      <c r="A155" s="29"/>
      <c r="B155" s="24">
        <v>4234</v>
      </c>
      <c r="C155" s="96">
        <v>40</v>
      </c>
      <c r="D155" s="174" t="s">
        <v>567</v>
      </c>
      <c r="E155" s="168" t="s">
        <v>258</v>
      </c>
      <c r="F155" s="166" t="s">
        <v>25</v>
      </c>
      <c r="G155" s="166" t="s">
        <v>44</v>
      </c>
      <c r="H155" s="17">
        <v>150000</v>
      </c>
      <c r="I155" s="166">
        <v>1</v>
      </c>
      <c r="J155" s="188">
        <f t="shared" si="8"/>
        <v>150</v>
      </c>
      <c r="K155" s="183" t="s">
        <v>510</v>
      </c>
      <c r="L155" s="163"/>
    </row>
    <row r="156" spans="1:12" s="171" customFormat="1" ht="32.25" customHeight="1">
      <c r="A156" s="29"/>
      <c r="B156" s="24">
        <v>4214</v>
      </c>
      <c r="C156" s="96">
        <v>41</v>
      </c>
      <c r="D156" s="174" t="s">
        <v>140</v>
      </c>
      <c r="E156" s="187" t="s">
        <v>112</v>
      </c>
      <c r="F156" s="28" t="s">
        <v>25</v>
      </c>
      <c r="G156" s="28" t="s">
        <v>44</v>
      </c>
      <c r="H156" s="17">
        <v>10000</v>
      </c>
      <c r="I156" s="166">
        <v>1</v>
      </c>
      <c r="J156" s="188">
        <f t="shared" si="8"/>
        <v>10</v>
      </c>
      <c r="K156" s="185" t="s">
        <v>526</v>
      </c>
      <c r="L156" s="163"/>
    </row>
    <row r="157" spans="1:12" s="171" customFormat="1" ht="32.25" customHeight="1">
      <c r="A157" s="29"/>
      <c r="B157" s="24">
        <v>4861</v>
      </c>
      <c r="C157" s="96">
        <v>42</v>
      </c>
      <c r="D157" s="174" t="s">
        <v>570</v>
      </c>
      <c r="E157" s="187" t="s">
        <v>571</v>
      </c>
      <c r="F157" s="28" t="s">
        <v>25</v>
      </c>
      <c r="G157" s="28" t="s">
        <v>44</v>
      </c>
      <c r="H157" s="17">
        <v>200000</v>
      </c>
      <c r="I157" s="166">
        <v>1</v>
      </c>
      <c r="J157" s="188">
        <f t="shared" si="8"/>
        <v>200</v>
      </c>
      <c r="K157" s="183" t="s">
        <v>514</v>
      </c>
      <c r="L157" s="163"/>
    </row>
    <row r="158" spans="1:12" s="171" customFormat="1" ht="32.25" customHeight="1">
      <c r="A158" s="29"/>
      <c r="B158" s="24">
        <v>4861</v>
      </c>
      <c r="C158" s="96">
        <v>43</v>
      </c>
      <c r="D158" s="174" t="s">
        <v>572</v>
      </c>
      <c r="E158" s="187" t="s">
        <v>573</v>
      </c>
      <c r="F158" s="28" t="s">
        <v>25</v>
      </c>
      <c r="G158" s="28" t="s">
        <v>44</v>
      </c>
      <c r="H158" s="17">
        <v>590000</v>
      </c>
      <c r="I158" s="166">
        <v>1</v>
      </c>
      <c r="J158" s="188">
        <f t="shared" si="8"/>
        <v>590</v>
      </c>
      <c r="K158" s="183" t="s">
        <v>514</v>
      </c>
      <c r="L158" s="163"/>
    </row>
    <row r="159" spans="1:12" s="171" customFormat="1" ht="32.25" customHeight="1">
      <c r="A159" s="29"/>
      <c r="B159" s="24">
        <v>4861</v>
      </c>
      <c r="C159" s="96">
        <v>44</v>
      </c>
      <c r="D159" s="174" t="s">
        <v>576</v>
      </c>
      <c r="E159" s="168" t="s">
        <v>575</v>
      </c>
      <c r="F159" s="166" t="s">
        <v>25</v>
      </c>
      <c r="G159" s="166" t="s">
        <v>44</v>
      </c>
      <c r="H159" s="17">
        <v>700000</v>
      </c>
      <c r="I159" s="166">
        <v>1</v>
      </c>
      <c r="J159" s="188">
        <f t="shared" si="8"/>
        <v>700</v>
      </c>
      <c r="K159" s="183" t="s">
        <v>514</v>
      </c>
      <c r="L159" s="163"/>
    </row>
    <row r="160" spans="1:12" s="171" customFormat="1" ht="85.5" customHeight="1">
      <c r="A160" s="29"/>
      <c r="B160" s="24">
        <v>4215</v>
      </c>
      <c r="C160" s="96">
        <v>45</v>
      </c>
      <c r="D160" s="174" t="s">
        <v>212</v>
      </c>
      <c r="E160" s="187" t="s">
        <v>578</v>
      </c>
      <c r="F160" s="28" t="s">
        <v>25</v>
      </c>
      <c r="G160" s="28" t="s">
        <v>44</v>
      </c>
      <c r="H160" s="17">
        <f>7*70000</f>
        <v>490000</v>
      </c>
      <c r="I160" s="166">
        <v>1</v>
      </c>
      <c r="J160" s="188">
        <f t="shared" si="8"/>
        <v>490</v>
      </c>
      <c r="K160" s="183" t="s">
        <v>514</v>
      </c>
      <c r="L160" s="163"/>
    </row>
    <row r="161" spans="1:12" s="171" customFormat="1" ht="81.75" customHeight="1">
      <c r="A161" s="29"/>
      <c r="B161" s="24">
        <v>4215</v>
      </c>
      <c r="C161" s="96">
        <v>46</v>
      </c>
      <c r="D161" s="174" t="s">
        <v>577</v>
      </c>
      <c r="E161" s="187" t="s">
        <v>578</v>
      </c>
      <c r="F161" s="28" t="s">
        <v>25</v>
      </c>
      <c r="G161" s="28" t="s">
        <v>44</v>
      </c>
      <c r="H161" s="17">
        <v>65000</v>
      </c>
      <c r="I161" s="166">
        <v>1</v>
      </c>
      <c r="J161" s="188">
        <f t="shared" si="8"/>
        <v>65</v>
      </c>
      <c r="K161" s="183" t="s">
        <v>510</v>
      </c>
      <c r="L161" s="163"/>
    </row>
    <row r="162" spans="1:14" ht="18" customHeight="1">
      <c r="A162" s="92"/>
      <c r="B162" s="42"/>
      <c r="C162" s="139"/>
      <c r="D162" s="140"/>
      <c r="E162" s="140"/>
      <c r="F162" s="141" t="s">
        <v>214</v>
      </c>
      <c r="G162" s="140"/>
      <c r="H162" s="140"/>
      <c r="I162" s="140"/>
      <c r="J162" s="142"/>
      <c r="M162" s="189"/>
      <c r="N162" s="171"/>
    </row>
    <row r="163" spans="1:11" s="93" customFormat="1" ht="30" customHeight="1">
      <c r="A163" s="29"/>
      <c r="B163" s="164">
        <v>4251</v>
      </c>
      <c r="C163" s="177">
        <v>1</v>
      </c>
      <c r="D163" s="72" t="s">
        <v>215</v>
      </c>
      <c r="E163" s="168" t="s">
        <v>216</v>
      </c>
      <c r="F163" s="166" t="s">
        <v>25</v>
      </c>
      <c r="G163" s="166" t="s">
        <v>44</v>
      </c>
      <c r="H163" s="165">
        <v>990000</v>
      </c>
      <c r="I163" s="166">
        <v>1</v>
      </c>
      <c r="J163" s="173">
        <f>H163*I163/1000</f>
        <v>990</v>
      </c>
      <c r="K163" s="183" t="s">
        <v>514</v>
      </c>
    </row>
    <row r="164" spans="1:10" ht="18" customHeight="1">
      <c r="A164" s="30"/>
      <c r="B164" s="164"/>
      <c r="C164" s="135"/>
      <c r="D164" s="136"/>
      <c r="E164" s="136"/>
      <c r="F164" s="134" t="s">
        <v>60</v>
      </c>
      <c r="G164" s="136"/>
      <c r="H164" s="136"/>
      <c r="I164" s="136"/>
      <c r="J164" s="137"/>
    </row>
    <row r="165" spans="1:10" s="38" customFormat="1" ht="21.75" customHeight="1">
      <c r="A165" s="43"/>
      <c r="B165" s="164">
        <v>4822</v>
      </c>
      <c r="C165" s="96">
        <v>1</v>
      </c>
      <c r="D165" s="58" t="s">
        <v>110</v>
      </c>
      <c r="E165" s="27" t="s">
        <v>62</v>
      </c>
      <c r="F165" s="28" t="s">
        <v>63</v>
      </c>
      <c r="G165" s="20" t="s">
        <v>44</v>
      </c>
      <c r="H165" s="44">
        <v>21239200</v>
      </c>
      <c r="I165" s="28">
        <v>1</v>
      </c>
      <c r="J165" s="143">
        <f>H165*I165/1000</f>
        <v>21239.2</v>
      </c>
    </row>
    <row r="166" spans="1:17" ht="15.75" thickBot="1">
      <c r="A166" s="163"/>
      <c r="B166" s="163"/>
      <c r="C166" s="176"/>
      <c r="D166" s="123" t="s">
        <v>111</v>
      </c>
      <c r="E166" s="84"/>
      <c r="F166" s="85"/>
      <c r="G166" s="86"/>
      <c r="H166" s="87"/>
      <c r="I166" s="88"/>
      <c r="J166" s="46">
        <f>SUM(J24:J165)</f>
        <v>123688.62000000001</v>
      </c>
      <c r="K166" s="163"/>
      <c r="L166" s="163"/>
      <c r="M166" s="163"/>
      <c r="N166" s="163"/>
      <c r="O166" s="163"/>
      <c r="P166" s="163"/>
      <c r="Q166" s="163"/>
    </row>
    <row r="173" ht="15">
      <c r="K173" s="34"/>
    </row>
  </sheetData>
  <sheetProtection formatCells="0" formatColumns="0" formatRows="0" insertColumns="0" insertRows="0" deleteColumns="0" deleteRows="0" selectLockedCells="1" selectUnlockedCells="1"/>
  <autoFilter ref="B1:D166"/>
  <mergeCells count="27">
    <mergeCell ref="K68:L68"/>
    <mergeCell ref="D8:J8"/>
    <mergeCell ref="C17:J17"/>
    <mergeCell ref="C18:J18"/>
    <mergeCell ref="D19:E19"/>
    <mergeCell ref="C14:J14"/>
    <mergeCell ref="C11:J11"/>
    <mergeCell ref="G1:J1"/>
    <mergeCell ref="F2:J2"/>
    <mergeCell ref="G3:J3"/>
    <mergeCell ref="F4:J4"/>
    <mergeCell ref="G5:J5"/>
    <mergeCell ref="C15:J15"/>
    <mergeCell ref="F10:J10"/>
    <mergeCell ref="C13:J13"/>
    <mergeCell ref="C12:J12"/>
    <mergeCell ref="C10:E10"/>
    <mergeCell ref="K142:L142"/>
    <mergeCell ref="A20:A21"/>
    <mergeCell ref="A19:B19"/>
    <mergeCell ref="F19:F20"/>
    <mergeCell ref="C16:J16"/>
    <mergeCell ref="B20:B21"/>
    <mergeCell ref="G19:G20"/>
    <mergeCell ref="H19:H20"/>
    <mergeCell ref="I19:I20"/>
    <mergeCell ref="J19:J20"/>
  </mergeCells>
  <printOptions horizontalCentered="1"/>
  <pageMargins left="0.1968503937007874" right="0.1968503937007874" top="0.4724409448818898" bottom="0.31496062992125984" header="0.31496062992125984" footer="0.31496062992125984"/>
  <pageSetup fitToHeight="4"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M133"/>
  <sheetViews>
    <sheetView zoomScaleSheetLayoutView="70" zoomScalePageLayoutView="0" workbookViewId="0" topLeftCell="A16">
      <selection activeCell="G39" sqref="G39"/>
    </sheetView>
  </sheetViews>
  <sheetFormatPr defaultColWidth="9.140625" defaultRowHeight="15"/>
  <cols>
    <col min="1" max="1" width="17.00390625" style="1" customWidth="1"/>
    <col min="2" max="2" width="10.8515625" style="2" customWidth="1"/>
    <col min="3" max="3" width="3.28125" style="2" bestFit="1" customWidth="1"/>
    <col min="4" max="4" width="15.140625" style="4" customWidth="1"/>
    <col min="5" max="5" width="39.421875" style="5" customWidth="1"/>
    <col min="6" max="6" width="10.421875" style="3" customWidth="1"/>
    <col min="7" max="7" width="9.7109375" style="10" customWidth="1"/>
    <col min="8" max="8" width="18.00390625" style="33" customWidth="1"/>
    <col min="9" max="9" width="8.57421875" style="51" bestFit="1" customWidth="1"/>
    <col min="10" max="10" width="17.00390625" style="34" customWidth="1"/>
    <col min="11" max="11" width="25.00390625" style="171" customWidth="1"/>
    <col min="12" max="12" width="10.421875" style="163" bestFit="1" customWidth="1"/>
    <col min="13" max="13" width="15.28125" style="163" bestFit="1" customWidth="1"/>
    <col min="14" max="16384" width="9.140625" style="163" customWidth="1"/>
  </cols>
  <sheetData>
    <row r="1" spans="7:10" ht="21.75" customHeight="1">
      <c r="G1" s="235" t="s">
        <v>0</v>
      </c>
      <c r="H1" s="235"/>
      <c r="I1" s="235"/>
      <c r="J1" s="235"/>
    </row>
    <row r="2" spans="5:10" ht="17.25" customHeight="1">
      <c r="E2" s="6"/>
      <c r="F2" s="236" t="s">
        <v>1</v>
      </c>
      <c r="G2" s="236"/>
      <c r="H2" s="236"/>
      <c r="I2" s="236"/>
      <c r="J2" s="236"/>
    </row>
    <row r="3" spans="5:10" ht="17.25" customHeight="1">
      <c r="E3" s="7"/>
      <c r="G3" s="237"/>
      <c r="H3" s="237"/>
      <c r="I3" s="237"/>
      <c r="J3" s="237"/>
    </row>
    <row r="4" spans="5:10" ht="16.5" customHeight="1">
      <c r="E4" s="8"/>
      <c r="F4" s="238" t="s">
        <v>506</v>
      </c>
      <c r="G4" s="238"/>
      <c r="H4" s="238"/>
      <c r="I4" s="238"/>
      <c r="J4" s="238"/>
    </row>
    <row r="5" spans="5:10" ht="16.5" customHeight="1">
      <c r="E5" s="9"/>
      <c r="G5" s="239" t="s">
        <v>528</v>
      </c>
      <c r="H5" s="239"/>
      <c r="I5" s="239"/>
      <c r="J5" s="239"/>
    </row>
    <row r="6" ht="20.25" customHeight="1">
      <c r="J6" s="7"/>
    </row>
    <row r="7" ht="15" customHeight="1"/>
    <row r="8" spans="4:10" ht="45" customHeight="1">
      <c r="D8" s="248" t="s">
        <v>512</v>
      </c>
      <c r="E8" s="248"/>
      <c r="F8" s="248"/>
      <c r="G8" s="248"/>
      <c r="H8" s="248"/>
      <c r="I8" s="248"/>
      <c r="J8" s="248"/>
    </row>
    <row r="9" spans="5:10" ht="7.5" customHeight="1" thickBot="1">
      <c r="E9" s="11"/>
      <c r="F9" s="12"/>
      <c r="G9" s="11"/>
      <c r="H9" s="35"/>
      <c r="J9" s="36"/>
    </row>
    <row r="10" spans="1:10" ht="15" customHeight="1" thickBot="1">
      <c r="A10" s="13"/>
      <c r="B10" s="3"/>
      <c r="C10" s="246" t="s">
        <v>3</v>
      </c>
      <c r="D10" s="247"/>
      <c r="E10" s="247"/>
      <c r="F10" s="240" t="s">
        <v>4</v>
      </c>
      <c r="G10" s="240"/>
      <c r="H10" s="240"/>
      <c r="I10" s="240"/>
      <c r="J10" s="241"/>
    </row>
    <row r="11" spans="1:10" ht="15" customHeight="1" thickBot="1">
      <c r="A11" s="13"/>
      <c r="B11" s="3"/>
      <c r="C11" s="260" t="s">
        <v>5</v>
      </c>
      <c r="D11" s="261"/>
      <c r="E11" s="261"/>
      <c r="F11" s="261"/>
      <c r="G11" s="261"/>
      <c r="H11" s="261"/>
      <c r="I11" s="261"/>
      <c r="J11" s="262"/>
    </row>
    <row r="12" spans="1:10" ht="15" customHeight="1" thickBot="1">
      <c r="A12" s="13"/>
      <c r="B12" s="3"/>
      <c r="C12" s="245" t="s">
        <v>6</v>
      </c>
      <c r="D12" s="240"/>
      <c r="E12" s="240"/>
      <c r="F12" s="240"/>
      <c r="G12" s="240"/>
      <c r="H12" s="240"/>
      <c r="I12" s="240"/>
      <c r="J12" s="241"/>
    </row>
    <row r="13" spans="1:10" ht="120" customHeight="1" thickBot="1">
      <c r="A13" s="13"/>
      <c r="B13" s="3"/>
      <c r="C13" s="242" t="s">
        <v>507</v>
      </c>
      <c r="D13" s="243"/>
      <c r="E13" s="243"/>
      <c r="F13" s="243"/>
      <c r="G13" s="243"/>
      <c r="H13" s="243"/>
      <c r="I13" s="243"/>
      <c r="J13" s="244"/>
    </row>
    <row r="14" spans="1:10" ht="18" customHeight="1">
      <c r="A14" s="13"/>
      <c r="B14" s="3"/>
      <c r="C14" s="257" t="s">
        <v>391</v>
      </c>
      <c r="D14" s="258"/>
      <c r="E14" s="258"/>
      <c r="F14" s="258"/>
      <c r="G14" s="258"/>
      <c r="H14" s="258"/>
      <c r="I14" s="258"/>
      <c r="J14" s="259"/>
    </row>
    <row r="15" spans="1:10" ht="18" customHeight="1">
      <c r="A15" s="13"/>
      <c r="B15" s="3"/>
      <c r="C15" s="226" t="s">
        <v>392</v>
      </c>
      <c r="D15" s="227"/>
      <c r="E15" s="227"/>
      <c r="F15" s="227"/>
      <c r="G15" s="227"/>
      <c r="H15" s="227"/>
      <c r="I15" s="227"/>
      <c r="J15" s="228"/>
    </row>
    <row r="16" spans="1:10" ht="18" customHeight="1">
      <c r="A16" s="13"/>
      <c r="B16" s="3"/>
      <c r="C16" s="226" t="s">
        <v>393</v>
      </c>
      <c r="D16" s="227"/>
      <c r="E16" s="227"/>
      <c r="F16" s="227"/>
      <c r="G16" s="227"/>
      <c r="H16" s="227"/>
      <c r="I16" s="227"/>
      <c r="J16" s="228"/>
    </row>
    <row r="17" spans="1:10" ht="18" customHeight="1" thickBot="1">
      <c r="A17" s="13"/>
      <c r="B17" s="3"/>
      <c r="C17" s="249" t="s">
        <v>394</v>
      </c>
      <c r="D17" s="250"/>
      <c r="E17" s="250"/>
      <c r="F17" s="250"/>
      <c r="G17" s="250"/>
      <c r="H17" s="250"/>
      <c r="I17" s="250"/>
      <c r="J17" s="251"/>
    </row>
    <row r="18" spans="1:10" ht="18" customHeight="1">
      <c r="A18" s="13"/>
      <c r="B18" s="3"/>
      <c r="C18" s="252" t="s">
        <v>11</v>
      </c>
      <c r="D18" s="253"/>
      <c r="E18" s="253"/>
      <c r="F18" s="253"/>
      <c r="G18" s="253"/>
      <c r="H18" s="253"/>
      <c r="I18" s="253"/>
      <c r="J18" s="254"/>
    </row>
    <row r="19" spans="1:10" ht="15" customHeight="1">
      <c r="A19" s="222" t="s">
        <v>12</v>
      </c>
      <c r="B19" s="223"/>
      <c r="C19" s="61"/>
      <c r="D19" s="255" t="s">
        <v>13</v>
      </c>
      <c r="E19" s="256"/>
      <c r="F19" s="224" t="s">
        <v>14</v>
      </c>
      <c r="G19" s="224" t="s">
        <v>15</v>
      </c>
      <c r="H19" s="229" t="s">
        <v>16</v>
      </c>
      <c r="I19" s="231" t="s">
        <v>17</v>
      </c>
      <c r="J19" s="233" t="s">
        <v>18</v>
      </c>
    </row>
    <row r="20" spans="1:10" ht="49.5" customHeight="1">
      <c r="A20" s="222" t="s">
        <v>19</v>
      </c>
      <c r="B20" s="223" t="s">
        <v>20</v>
      </c>
      <c r="C20" s="52" t="s">
        <v>163</v>
      </c>
      <c r="D20" s="54" t="s">
        <v>21</v>
      </c>
      <c r="E20" s="14" t="s">
        <v>22</v>
      </c>
      <c r="F20" s="225"/>
      <c r="G20" s="225"/>
      <c r="H20" s="230"/>
      <c r="I20" s="232"/>
      <c r="J20" s="234" t="s">
        <v>23</v>
      </c>
    </row>
    <row r="21" spans="1:10" ht="15" customHeight="1" thickBot="1">
      <c r="A21" s="222"/>
      <c r="B21" s="223"/>
      <c r="C21" s="53">
        <v>1</v>
      </c>
      <c r="D21" s="55">
        <v>2</v>
      </c>
      <c r="E21" s="37">
        <v>3</v>
      </c>
      <c r="F21" s="55">
        <v>4</v>
      </c>
      <c r="G21" s="37">
        <v>5</v>
      </c>
      <c r="H21" s="55">
        <v>6</v>
      </c>
      <c r="I21" s="37">
        <v>7</v>
      </c>
      <c r="J21" s="62">
        <v>8</v>
      </c>
    </row>
    <row r="22" spans="1:10" ht="15" customHeight="1">
      <c r="A22" s="40"/>
      <c r="B22" s="16"/>
      <c r="C22" s="144"/>
      <c r="D22" s="145"/>
      <c r="E22" s="145"/>
      <c r="F22" s="146" t="s">
        <v>24</v>
      </c>
      <c r="G22" s="145"/>
      <c r="H22" s="145"/>
      <c r="I22" s="147"/>
      <c r="J22" s="148"/>
    </row>
    <row r="23" spans="1:10" ht="15" customHeight="1">
      <c r="A23" s="40"/>
      <c r="B23" s="16"/>
      <c r="C23" s="149"/>
      <c r="D23" s="150"/>
      <c r="E23" s="150"/>
      <c r="F23" s="151" t="s">
        <v>126</v>
      </c>
      <c r="G23" s="150"/>
      <c r="H23" s="150"/>
      <c r="I23" s="152"/>
      <c r="J23" s="153"/>
    </row>
    <row r="24" spans="1:11" ht="18" customHeight="1">
      <c r="A24" s="172"/>
      <c r="B24" s="24">
        <v>4237</v>
      </c>
      <c r="C24" s="63">
        <v>1</v>
      </c>
      <c r="D24" s="175" t="s">
        <v>520</v>
      </c>
      <c r="E24" s="161" t="s">
        <v>32</v>
      </c>
      <c r="F24" s="169" t="s">
        <v>25</v>
      </c>
      <c r="G24" s="169" t="s">
        <v>28</v>
      </c>
      <c r="H24" s="165">
        <v>110</v>
      </c>
      <c r="I24" s="169">
        <v>7450</v>
      </c>
      <c r="J24" s="162">
        <f>H24*I24/1000</f>
        <v>819.5</v>
      </c>
      <c r="K24" s="163"/>
    </row>
    <row r="25" spans="2:11" ht="18" customHeight="1">
      <c r="B25" s="24">
        <v>4237</v>
      </c>
      <c r="C25" s="63">
        <v>2</v>
      </c>
      <c r="D25" s="175" t="s">
        <v>128</v>
      </c>
      <c r="E25" s="161" t="s">
        <v>396</v>
      </c>
      <c r="F25" s="169" t="s">
        <v>25</v>
      </c>
      <c r="G25" s="169" t="s">
        <v>28</v>
      </c>
      <c r="H25" s="165">
        <v>300</v>
      </c>
      <c r="I25" s="169">
        <v>600</v>
      </c>
      <c r="J25" s="162">
        <f>H25*I25/1000</f>
        <v>180</v>
      </c>
      <c r="K25" s="163"/>
    </row>
    <row r="26" spans="2:10" ht="18" customHeight="1">
      <c r="B26" s="24">
        <v>4237</v>
      </c>
      <c r="C26" s="63">
        <v>3</v>
      </c>
      <c r="D26" s="175" t="s">
        <v>521</v>
      </c>
      <c r="E26" s="161" t="s">
        <v>123</v>
      </c>
      <c r="F26" s="169" t="s">
        <v>25</v>
      </c>
      <c r="G26" s="169" t="s">
        <v>28</v>
      </c>
      <c r="H26" s="165">
        <v>350</v>
      </c>
      <c r="I26" s="169">
        <v>500</v>
      </c>
      <c r="J26" s="162">
        <f>H26*I26/1000</f>
        <v>175</v>
      </c>
    </row>
    <row r="27" spans="2:10" ht="18" customHeight="1">
      <c r="B27" s="24">
        <v>4237</v>
      </c>
      <c r="C27" s="63">
        <v>4</v>
      </c>
      <c r="D27" s="175" t="s">
        <v>154</v>
      </c>
      <c r="E27" s="161" t="s">
        <v>33</v>
      </c>
      <c r="F27" s="169" t="s">
        <v>25</v>
      </c>
      <c r="G27" s="169" t="s">
        <v>26</v>
      </c>
      <c r="H27" s="165">
        <v>12</v>
      </c>
      <c r="I27" s="169">
        <v>6000</v>
      </c>
      <c r="J27" s="162">
        <f>H27*I27/1000</f>
        <v>72</v>
      </c>
    </row>
    <row r="28" spans="1:10" ht="15" customHeight="1">
      <c r="A28" s="40"/>
      <c r="B28" s="16"/>
      <c r="C28" s="154"/>
      <c r="D28" s="152"/>
      <c r="E28" s="152"/>
      <c r="F28" s="155" t="s">
        <v>127</v>
      </c>
      <c r="G28" s="152"/>
      <c r="H28" s="152"/>
      <c r="I28" s="152"/>
      <c r="J28" s="156"/>
    </row>
    <row r="29" spans="1:11" ht="18" customHeight="1">
      <c r="A29" s="172"/>
      <c r="B29" s="164">
        <v>4261</v>
      </c>
      <c r="C29" s="63">
        <v>1</v>
      </c>
      <c r="D29" s="174" t="s">
        <v>397</v>
      </c>
      <c r="E29" s="168" t="s">
        <v>398</v>
      </c>
      <c r="F29" s="67" t="s">
        <v>25</v>
      </c>
      <c r="G29" s="166" t="s">
        <v>40</v>
      </c>
      <c r="H29" s="165">
        <v>10000</v>
      </c>
      <c r="I29" s="166">
        <v>3</v>
      </c>
      <c r="J29" s="162">
        <f>H29*I29/1000</f>
        <v>30</v>
      </c>
      <c r="K29" s="178" t="s">
        <v>508</v>
      </c>
    </row>
    <row r="30" spans="2:11" ht="18" customHeight="1">
      <c r="B30" s="164">
        <v>4261</v>
      </c>
      <c r="C30" s="63">
        <v>2</v>
      </c>
      <c r="D30" s="174" t="s">
        <v>399</v>
      </c>
      <c r="E30" s="168" t="s">
        <v>400</v>
      </c>
      <c r="F30" s="67" t="s">
        <v>25</v>
      </c>
      <c r="G30" s="166" t="s">
        <v>26</v>
      </c>
      <c r="H30" s="165">
        <v>4000</v>
      </c>
      <c r="I30" s="166">
        <v>10</v>
      </c>
      <c r="J30" s="162">
        <f aca="true" t="shared" si="0" ref="J30:J58">H30*I30/1000</f>
        <v>40</v>
      </c>
      <c r="K30" s="178" t="s">
        <v>508</v>
      </c>
    </row>
    <row r="31" spans="2:11" ht="18" customHeight="1">
      <c r="B31" s="164">
        <v>4261</v>
      </c>
      <c r="C31" s="63">
        <v>3</v>
      </c>
      <c r="D31" s="174" t="s">
        <v>113</v>
      </c>
      <c r="E31" s="168" t="s">
        <v>401</v>
      </c>
      <c r="F31" s="67" t="s">
        <v>25</v>
      </c>
      <c r="G31" s="166" t="s">
        <v>26</v>
      </c>
      <c r="H31" s="165">
        <v>3000</v>
      </c>
      <c r="I31" s="166">
        <v>120</v>
      </c>
      <c r="J31" s="162">
        <f t="shared" si="0"/>
        <v>360</v>
      </c>
      <c r="K31" s="183" t="s">
        <v>514</v>
      </c>
    </row>
    <row r="32" spans="2:11" ht="18" customHeight="1">
      <c r="B32" s="164">
        <v>4261</v>
      </c>
      <c r="C32" s="63">
        <v>4</v>
      </c>
      <c r="D32" s="174" t="s">
        <v>402</v>
      </c>
      <c r="E32" s="168" t="s">
        <v>401</v>
      </c>
      <c r="F32" s="67" t="s">
        <v>25</v>
      </c>
      <c r="G32" s="166" t="s">
        <v>26</v>
      </c>
      <c r="H32" s="17">
        <v>4500</v>
      </c>
      <c r="I32" s="67">
        <v>10</v>
      </c>
      <c r="J32" s="162">
        <f t="shared" si="0"/>
        <v>45</v>
      </c>
      <c r="K32" s="183" t="s">
        <v>514</v>
      </c>
    </row>
    <row r="33" spans="2:11" ht="18" customHeight="1">
      <c r="B33" s="164">
        <v>4261</v>
      </c>
      <c r="C33" s="63">
        <v>5</v>
      </c>
      <c r="D33" s="174" t="s">
        <v>149</v>
      </c>
      <c r="E33" s="168" t="s">
        <v>403</v>
      </c>
      <c r="F33" s="67" t="s">
        <v>25</v>
      </c>
      <c r="G33" s="166" t="s">
        <v>26</v>
      </c>
      <c r="H33" s="17">
        <v>1400</v>
      </c>
      <c r="I33" s="67">
        <v>30</v>
      </c>
      <c r="J33" s="162">
        <f t="shared" si="0"/>
        <v>42</v>
      </c>
      <c r="K33" s="183" t="s">
        <v>514</v>
      </c>
    </row>
    <row r="34" spans="2:11" ht="18" customHeight="1">
      <c r="B34" s="164">
        <v>4261</v>
      </c>
      <c r="C34" s="63">
        <v>6</v>
      </c>
      <c r="D34" s="174" t="s">
        <v>73</v>
      </c>
      <c r="E34" s="168" t="s">
        <v>404</v>
      </c>
      <c r="F34" s="67" t="s">
        <v>25</v>
      </c>
      <c r="G34" s="166" t="s">
        <v>26</v>
      </c>
      <c r="H34" s="17">
        <v>250</v>
      </c>
      <c r="I34" s="67">
        <v>200</v>
      </c>
      <c r="J34" s="162">
        <f t="shared" si="0"/>
        <v>50</v>
      </c>
      <c r="K34" s="178" t="s">
        <v>508</v>
      </c>
    </row>
    <row r="35" spans="2:13" ht="18" customHeight="1">
      <c r="B35" s="164">
        <v>4261</v>
      </c>
      <c r="C35" s="63">
        <v>7</v>
      </c>
      <c r="D35" s="174" t="s">
        <v>405</v>
      </c>
      <c r="E35" s="168" t="s">
        <v>406</v>
      </c>
      <c r="F35" s="67" t="s">
        <v>25</v>
      </c>
      <c r="G35" s="166" t="s">
        <v>26</v>
      </c>
      <c r="H35" s="17">
        <v>1000</v>
      </c>
      <c r="I35" s="67">
        <v>80</v>
      </c>
      <c r="J35" s="162">
        <f t="shared" si="0"/>
        <v>80</v>
      </c>
      <c r="K35" s="178" t="s">
        <v>508</v>
      </c>
      <c r="L35" s="186">
        <v>412</v>
      </c>
      <c r="M35" s="163" t="s">
        <v>525</v>
      </c>
    </row>
    <row r="36" spans="2:11" ht="18" customHeight="1">
      <c r="B36" s="164">
        <v>4261</v>
      </c>
      <c r="C36" s="63">
        <v>8</v>
      </c>
      <c r="D36" s="174" t="s">
        <v>155</v>
      </c>
      <c r="E36" s="168" t="s">
        <v>407</v>
      </c>
      <c r="F36" s="67" t="s">
        <v>25</v>
      </c>
      <c r="G36" s="166" t="s">
        <v>26</v>
      </c>
      <c r="H36" s="17">
        <v>200</v>
      </c>
      <c r="I36" s="67">
        <v>300</v>
      </c>
      <c r="J36" s="162">
        <f t="shared" si="0"/>
        <v>60</v>
      </c>
      <c r="K36" s="183" t="s">
        <v>514</v>
      </c>
    </row>
    <row r="37" spans="2:11" ht="18" customHeight="1">
      <c r="B37" s="164">
        <v>4261</v>
      </c>
      <c r="C37" s="63">
        <v>9</v>
      </c>
      <c r="D37" s="174" t="s">
        <v>34</v>
      </c>
      <c r="E37" s="168" t="s">
        <v>408</v>
      </c>
      <c r="F37" s="67" t="s">
        <v>25</v>
      </c>
      <c r="G37" s="166" t="s">
        <v>26</v>
      </c>
      <c r="H37" s="17">
        <v>300</v>
      </c>
      <c r="I37" s="67">
        <v>200</v>
      </c>
      <c r="J37" s="162">
        <f t="shared" si="0"/>
        <v>60</v>
      </c>
      <c r="K37" s="183" t="s">
        <v>514</v>
      </c>
    </row>
    <row r="38" spans="2:11" ht="18" customHeight="1">
      <c r="B38" s="164">
        <v>4261</v>
      </c>
      <c r="C38" s="63">
        <v>10</v>
      </c>
      <c r="D38" s="174" t="s">
        <v>409</v>
      </c>
      <c r="E38" s="168" t="s">
        <v>410</v>
      </c>
      <c r="F38" s="67" t="s">
        <v>25</v>
      </c>
      <c r="G38" s="166" t="s">
        <v>26</v>
      </c>
      <c r="H38" s="17">
        <v>250</v>
      </c>
      <c r="I38" s="67">
        <v>80</v>
      </c>
      <c r="J38" s="162">
        <f t="shared" si="0"/>
        <v>20</v>
      </c>
      <c r="K38" s="178" t="s">
        <v>508</v>
      </c>
    </row>
    <row r="39" spans="2:11" ht="18" customHeight="1">
      <c r="B39" s="164">
        <v>4261</v>
      </c>
      <c r="C39" s="63">
        <v>11</v>
      </c>
      <c r="D39" s="174" t="s">
        <v>411</v>
      </c>
      <c r="E39" s="168" t="s">
        <v>412</v>
      </c>
      <c r="F39" s="67" t="s">
        <v>25</v>
      </c>
      <c r="G39" s="166" t="s">
        <v>26</v>
      </c>
      <c r="H39" s="17">
        <v>400</v>
      </c>
      <c r="I39" s="67">
        <v>15</v>
      </c>
      <c r="J39" s="162">
        <f t="shared" si="0"/>
        <v>6</v>
      </c>
      <c r="K39" s="178" t="s">
        <v>508</v>
      </c>
    </row>
    <row r="40" spans="2:11" ht="18" customHeight="1">
      <c r="B40" s="164">
        <v>4261</v>
      </c>
      <c r="C40" s="63">
        <v>12</v>
      </c>
      <c r="D40" s="174" t="s">
        <v>81</v>
      </c>
      <c r="E40" s="168" t="s">
        <v>413</v>
      </c>
      <c r="F40" s="67" t="s">
        <v>25</v>
      </c>
      <c r="G40" s="166" t="s">
        <v>26</v>
      </c>
      <c r="H40" s="17">
        <v>450</v>
      </c>
      <c r="I40" s="67">
        <v>20</v>
      </c>
      <c r="J40" s="162">
        <f t="shared" si="0"/>
        <v>9</v>
      </c>
      <c r="K40" s="178" t="s">
        <v>508</v>
      </c>
    </row>
    <row r="41" spans="2:11" ht="18" customHeight="1">
      <c r="B41" s="164">
        <v>4261</v>
      </c>
      <c r="C41" s="63">
        <v>13</v>
      </c>
      <c r="D41" s="174" t="s">
        <v>79</v>
      </c>
      <c r="E41" s="168" t="s">
        <v>414</v>
      </c>
      <c r="F41" s="67" t="s">
        <v>25</v>
      </c>
      <c r="G41" s="166" t="s">
        <v>26</v>
      </c>
      <c r="H41" s="17">
        <v>400</v>
      </c>
      <c r="I41" s="67">
        <v>30</v>
      </c>
      <c r="J41" s="162">
        <f t="shared" si="0"/>
        <v>12</v>
      </c>
      <c r="K41" s="178" t="s">
        <v>508</v>
      </c>
    </row>
    <row r="42" spans="2:11" ht="18" customHeight="1">
      <c r="B42" s="164">
        <v>4261</v>
      </c>
      <c r="C42" s="63">
        <v>14</v>
      </c>
      <c r="D42" s="174" t="s">
        <v>39</v>
      </c>
      <c r="E42" s="168" t="s">
        <v>415</v>
      </c>
      <c r="F42" s="67" t="s">
        <v>25</v>
      </c>
      <c r="G42" s="166" t="s">
        <v>40</v>
      </c>
      <c r="H42" s="17">
        <v>200</v>
      </c>
      <c r="I42" s="67">
        <v>10</v>
      </c>
      <c r="J42" s="162">
        <f t="shared" si="0"/>
        <v>2</v>
      </c>
      <c r="K42" s="182" t="s">
        <v>524</v>
      </c>
    </row>
    <row r="43" spans="2:11" ht="18" customHeight="1">
      <c r="B43" s="164">
        <v>4261</v>
      </c>
      <c r="C43" s="63">
        <v>15</v>
      </c>
      <c r="D43" s="174" t="s">
        <v>416</v>
      </c>
      <c r="E43" s="168" t="s">
        <v>417</v>
      </c>
      <c r="F43" s="67" t="s">
        <v>25</v>
      </c>
      <c r="G43" s="166" t="s">
        <v>40</v>
      </c>
      <c r="H43" s="17">
        <v>200</v>
      </c>
      <c r="I43" s="67">
        <v>80</v>
      </c>
      <c r="J43" s="162">
        <f t="shared" si="0"/>
        <v>16</v>
      </c>
      <c r="K43" s="182" t="s">
        <v>524</v>
      </c>
    </row>
    <row r="44" spans="2:11" ht="18" customHeight="1">
      <c r="B44" s="164">
        <v>4261</v>
      </c>
      <c r="C44" s="63">
        <v>16</v>
      </c>
      <c r="D44" s="174" t="s">
        <v>418</v>
      </c>
      <c r="E44" s="168" t="s">
        <v>419</v>
      </c>
      <c r="F44" s="67" t="s">
        <v>25</v>
      </c>
      <c r="G44" s="166" t="s">
        <v>26</v>
      </c>
      <c r="H44" s="17">
        <v>300</v>
      </c>
      <c r="I44" s="67">
        <v>4</v>
      </c>
      <c r="J44" s="162">
        <f t="shared" si="0"/>
        <v>1.2</v>
      </c>
      <c r="K44" s="182" t="s">
        <v>524</v>
      </c>
    </row>
    <row r="45" spans="2:11" ht="18" customHeight="1">
      <c r="B45" s="164">
        <v>4261</v>
      </c>
      <c r="C45" s="63">
        <v>17</v>
      </c>
      <c r="D45" s="174" t="s">
        <v>37</v>
      </c>
      <c r="E45" s="168" t="s">
        <v>420</v>
      </c>
      <c r="F45" s="67" t="s">
        <v>25</v>
      </c>
      <c r="G45" s="166" t="s">
        <v>26</v>
      </c>
      <c r="H45" s="17">
        <v>200</v>
      </c>
      <c r="I45" s="67">
        <v>100</v>
      </c>
      <c r="J45" s="162">
        <f t="shared" si="0"/>
        <v>20</v>
      </c>
      <c r="K45" s="182" t="s">
        <v>524</v>
      </c>
    </row>
    <row r="46" spans="2:11" ht="30.75" customHeight="1">
      <c r="B46" s="164">
        <v>4261</v>
      </c>
      <c r="C46" s="63">
        <v>18</v>
      </c>
      <c r="D46" s="174" t="s">
        <v>421</v>
      </c>
      <c r="E46" s="168" t="s">
        <v>513</v>
      </c>
      <c r="F46" s="67" t="s">
        <v>25</v>
      </c>
      <c r="G46" s="166" t="s">
        <v>26</v>
      </c>
      <c r="H46" s="17">
        <v>800</v>
      </c>
      <c r="I46" s="67">
        <v>10</v>
      </c>
      <c r="J46" s="162">
        <f t="shared" si="0"/>
        <v>8</v>
      </c>
      <c r="K46" s="182" t="s">
        <v>524</v>
      </c>
    </row>
    <row r="47" spans="2:11" ht="30.75" customHeight="1">
      <c r="B47" s="164">
        <v>4261</v>
      </c>
      <c r="C47" s="63">
        <v>19</v>
      </c>
      <c r="D47" s="174" t="s">
        <v>422</v>
      </c>
      <c r="E47" s="168" t="s">
        <v>423</v>
      </c>
      <c r="F47" s="67" t="s">
        <v>25</v>
      </c>
      <c r="G47" s="166" t="s">
        <v>26</v>
      </c>
      <c r="H47" s="17">
        <v>500</v>
      </c>
      <c r="I47" s="67">
        <v>20</v>
      </c>
      <c r="J47" s="162">
        <f t="shared" si="0"/>
        <v>10</v>
      </c>
      <c r="K47" s="182" t="s">
        <v>524</v>
      </c>
    </row>
    <row r="48" spans="2:11" ht="30.75" customHeight="1">
      <c r="B48" s="164">
        <v>4261</v>
      </c>
      <c r="C48" s="63">
        <v>20</v>
      </c>
      <c r="D48" s="174" t="s">
        <v>36</v>
      </c>
      <c r="E48" s="168" t="s">
        <v>424</v>
      </c>
      <c r="F48" s="67" t="s">
        <v>25</v>
      </c>
      <c r="G48" s="166" t="s">
        <v>26</v>
      </c>
      <c r="H48" s="17">
        <v>100</v>
      </c>
      <c r="I48" s="67">
        <v>50</v>
      </c>
      <c r="J48" s="162">
        <f t="shared" si="0"/>
        <v>5</v>
      </c>
      <c r="K48" s="182" t="s">
        <v>524</v>
      </c>
    </row>
    <row r="49" spans="2:11" ht="18" customHeight="1">
      <c r="B49" s="164">
        <v>4261</v>
      </c>
      <c r="C49" s="63">
        <v>21</v>
      </c>
      <c r="D49" s="174" t="s">
        <v>425</v>
      </c>
      <c r="E49" s="168" t="s">
        <v>426</v>
      </c>
      <c r="F49" s="67" t="s">
        <v>25</v>
      </c>
      <c r="G49" s="166" t="s">
        <v>40</v>
      </c>
      <c r="H49" s="17">
        <v>150</v>
      </c>
      <c r="I49" s="67">
        <v>10</v>
      </c>
      <c r="J49" s="162">
        <f t="shared" si="0"/>
        <v>1.5</v>
      </c>
      <c r="K49" s="182" t="s">
        <v>524</v>
      </c>
    </row>
    <row r="50" spans="2:11" ht="18" customHeight="1">
      <c r="B50" s="164">
        <v>4261</v>
      </c>
      <c r="C50" s="63">
        <v>22</v>
      </c>
      <c r="D50" s="174" t="s">
        <v>427</v>
      </c>
      <c r="E50" s="168" t="s">
        <v>428</v>
      </c>
      <c r="F50" s="67" t="s">
        <v>25</v>
      </c>
      <c r="G50" s="166" t="s">
        <v>40</v>
      </c>
      <c r="H50" s="17">
        <v>150</v>
      </c>
      <c r="I50" s="67">
        <v>150</v>
      </c>
      <c r="J50" s="162">
        <f t="shared" si="0"/>
        <v>22.5</v>
      </c>
      <c r="K50" s="184" t="s">
        <v>511</v>
      </c>
    </row>
    <row r="51" spans="2:11" ht="18" customHeight="1">
      <c r="B51" s="164">
        <v>4261</v>
      </c>
      <c r="C51" s="63">
        <v>23</v>
      </c>
      <c r="D51" s="174" t="s">
        <v>89</v>
      </c>
      <c r="E51" s="168" t="s">
        <v>429</v>
      </c>
      <c r="F51" s="67" t="s">
        <v>25</v>
      </c>
      <c r="G51" s="166" t="s">
        <v>40</v>
      </c>
      <c r="H51" s="17">
        <v>400</v>
      </c>
      <c r="I51" s="67">
        <v>150</v>
      </c>
      <c r="J51" s="162">
        <f t="shared" si="0"/>
        <v>60</v>
      </c>
      <c r="K51" s="184" t="s">
        <v>511</v>
      </c>
    </row>
    <row r="52" spans="2:11" ht="18" customHeight="1">
      <c r="B52" s="164">
        <v>4261</v>
      </c>
      <c r="C52" s="63">
        <v>24</v>
      </c>
      <c r="D52" s="174" t="s">
        <v>430</v>
      </c>
      <c r="E52" s="168" t="s">
        <v>431</v>
      </c>
      <c r="F52" s="67" t="s">
        <v>25</v>
      </c>
      <c r="G52" s="166" t="s">
        <v>40</v>
      </c>
      <c r="H52" s="17">
        <v>400</v>
      </c>
      <c r="I52" s="67">
        <v>100</v>
      </c>
      <c r="J52" s="162">
        <f t="shared" si="0"/>
        <v>40</v>
      </c>
      <c r="K52" s="184" t="s">
        <v>511</v>
      </c>
    </row>
    <row r="53" spans="2:11" ht="18" customHeight="1">
      <c r="B53" s="164">
        <v>4261</v>
      </c>
      <c r="C53" s="63">
        <v>25</v>
      </c>
      <c r="D53" s="174" t="s">
        <v>432</v>
      </c>
      <c r="E53" s="168" t="s">
        <v>431</v>
      </c>
      <c r="F53" s="67" t="s">
        <v>25</v>
      </c>
      <c r="G53" s="166" t="s">
        <v>40</v>
      </c>
      <c r="H53" s="17">
        <v>840</v>
      </c>
      <c r="I53" s="67">
        <v>80</v>
      </c>
      <c r="J53" s="162">
        <f t="shared" si="0"/>
        <v>67.2</v>
      </c>
      <c r="K53" s="184" t="s">
        <v>511</v>
      </c>
    </row>
    <row r="54" spans="2:11" ht="18" customHeight="1">
      <c r="B54" s="164">
        <v>4261</v>
      </c>
      <c r="C54" s="63">
        <v>26</v>
      </c>
      <c r="D54" s="174" t="s">
        <v>433</v>
      </c>
      <c r="E54" s="168" t="s">
        <v>434</v>
      </c>
      <c r="F54" s="67" t="s">
        <v>25</v>
      </c>
      <c r="G54" s="166" t="s">
        <v>40</v>
      </c>
      <c r="H54" s="17">
        <v>1080</v>
      </c>
      <c r="I54" s="67">
        <v>50</v>
      </c>
      <c r="J54" s="162">
        <f t="shared" si="0"/>
        <v>54</v>
      </c>
      <c r="K54" s="184" t="s">
        <v>511</v>
      </c>
    </row>
    <row r="55" spans="2:11" ht="18" customHeight="1">
      <c r="B55" s="164">
        <v>4261</v>
      </c>
      <c r="C55" s="63">
        <v>27</v>
      </c>
      <c r="D55" s="174" t="s">
        <v>76</v>
      </c>
      <c r="E55" s="168" t="s">
        <v>435</v>
      </c>
      <c r="F55" s="67" t="s">
        <v>25</v>
      </c>
      <c r="G55" s="166" t="s">
        <v>26</v>
      </c>
      <c r="H55" s="17">
        <v>300</v>
      </c>
      <c r="I55" s="67">
        <v>150</v>
      </c>
      <c r="J55" s="162">
        <f t="shared" si="0"/>
        <v>45</v>
      </c>
      <c r="K55" s="182" t="s">
        <v>524</v>
      </c>
    </row>
    <row r="56" spans="2:11" ht="18" customHeight="1">
      <c r="B56" s="164">
        <v>4261</v>
      </c>
      <c r="C56" s="63">
        <v>28</v>
      </c>
      <c r="D56" s="174" t="s">
        <v>68</v>
      </c>
      <c r="E56" s="168" t="s">
        <v>436</v>
      </c>
      <c r="F56" s="67" t="s">
        <v>25</v>
      </c>
      <c r="G56" s="166" t="s">
        <v>26</v>
      </c>
      <c r="H56" s="17">
        <v>800</v>
      </c>
      <c r="I56" s="67">
        <v>600</v>
      </c>
      <c r="J56" s="162">
        <f t="shared" si="0"/>
        <v>480</v>
      </c>
      <c r="K56" s="185" t="s">
        <v>527</v>
      </c>
    </row>
    <row r="57" spans="2:11" ht="18" customHeight="1">
      <c r="B57" s="164">
        <v>4261</v>
      </c>
      <c r="C57" s="63">
        <v>29</v>
      </c>
      <c r="D57" s="174" t="s">
        <v>437</v>
      </c>
      <c r="E57" s="168" t="s">
        <v>438</v>
      </c>
      <c r="F57" s="67" t="s">
        <v>25</v>
      </c>
      <c r="G57" s="166" t="s">
        <v>26</v>
      </c>
      <c r="H57" s="17">
        <v>450</v>
      </c>
      <c r="I57" s="67">
        <v>200</v>
      </c>
      <c r="J57" s="162">
        <f t="shared" si="0"/>
        <v>90</v>
      </c>
      <c r="K57" s="183" t="s">
        <v>514</v>
      </c>
    </row>
    <row r="58" spans="2:11" ht="18" customHeight="1">
      <c r="B58" s="164">
        <v>4261</v>
      </c>
      <c r="C58" s="63">
        <v>30</v>
      </c>
      <c r="D58" s="174" t="s">
        <v>439</v>
      </c>
      <c r="E58" s="168" t="s">
        <v>438</v>
      </c>
      <c r="F58" s="67" t="s">
        <v>25</v>
      </c>
      <c r="G58" s="166" t="s">
        <v>26</v>
      </c>
      <c r="H58" s="17">
        <v>950</v>
      </c>
      <c r="I58" s="67">
        <v>30</v>
      </c>
      <c r="J58" s="162">
        <f t="shared" si="0"/>
        <v>28.5</v>
      </c>
      <c r="K58" s="182" t="s">
        <v>524</v>
      </c>
    </row>
    <row r="59" spans="2:11" ht="18" customHeight="1">
      <c r="B59" s="164">
        <v>4261</v>
      </c>
      <c r="C59" s="63">
        <v>31</v>
      </c>
      <c r="D59" s="174" t="s">
        <v>440</v>
      </c>
      <c r="E59" s="168" t="s">
        <v>438</v>
      </c>
      <c r="F59" s="67" t="s">
        <v>25</v>
      </c>
      <c r="G59" s="166" t="s">
        <v>26</v>
      </c>
      <c r="H59" s="17">
        <v>80</v>
      </c>
      <c r="I59" s="67">
        <v>250</v>
      </c>
      <c r="J59" s="162">
        <f>H59*I59/1000</f>
        <v>20</v>
      </c>
      <c r="K59" s="182" t="s">
        <v>524</v>
      </c>
    </row>
    <row r="60" spans="2:11" ht="18" customHeight="1">
      <c r="B60" s="24">
        <v>4261</v>
      </c>
      <c r="C60" s="63">
        <v>32</v>
      </c>
      <c r="D60" s="65" t="s">
        <v>516</v>
      </c>
      <c r="E60" s="66" t="s">
        <v>515</v>
      </c>
      <c r="F60" s="67" t="s">
        <v>25</v>
      </c>
      <c r="G60" s="166" t="s">
        <v>26</v>
      </c>
      <c r="H60" s="17">
        <v>7500</v>
      </c>
      <c r="I60" s="67">
        <v>12</v>
      </c>
      <c r="J60" s="162">
        <f>H60*I60/1000</f>
        <v>90</v>
      </c>
      <c r="K60" s="185" t="s">
        <v>526</v>
      </c>
    </row>
    <row r="61" spans="2:11" ht="18" customHeight="1">
      <c r="B61" s="24">
        <v>4261</v>
      </c>
      <c r="C61" s="96">
        <v>33</v>
      </c>
      <c r="D61" s="65" t="s">
        <v>503</v>
      </c>
      <c r="E61" s="66" t="s">
        <v>504</v>
      </c>
      <c r="F61" s="67" t="s">
        <v>25</v>
      </c>
      <c r="G61" s="67" t="s">
        <v>26</v>
      </c>
      <c r="H61" s="17">
        <v>29900</v>
      </c>
      <c r="I61" s="67">
        <v>12</v>
      </c>
      <c r="J61" s="162">
        <f>H61*I61/1000</f>
        <v>358.8</v>
      </c>
      <c r="K61" s="180" t="s">
        <v>509</v>
      </c>
    </row>
    <row r="62" spans="2:11" ht="18" customHeight="1">
      <c r="B62" s="24">
        <v>4261</v>
      </c>
      <c r="C62" s="96">
        <v>34</v>
      </c>
      <c r="D62" s="65" t="s">
        <v>518</v>
      </c>
      <c r="E62" s="66" t="s">
        <v>519</v>
      </c>
      <c r="F62" s="67" t="s">
        <v>25</v>
      </c>
      <c r="G62" s="67" t="s">
        <v>26</v>
      </c>
      <c r="H62" s="17">
        <v>1500</v>
      </c>
      <c r="I62" s="67">
        <v>10</v>
      </c>
      <c r="J62" s="162">
        <f>H62*I62/1000</f>
        <v>15</v>
      </c>
      <c r="K62" s="182" t="s">
        <v>524</v>
      </c>
    </row>
    <row r="63" spans="1:10" ht="15" customHeight="1">
      <c r="A63" s="40"/>
      <c r="B63" s="16"/>
      <c r="C63" s="154"/>
      <c r="D63" s="152"/>
      <c r="E63" s="157"/>
      <c r="F63" s="157" t="s">
        <v>161</v>
      </c>
      <c r="G63" s="157"/>
      <c r="H63" s="157"/>
      <c r="I63" s="152"/>
      <c r="J63" s="156"/>
    </row>
    <row r="64" spans="1:11" ht="15.75" customHeight="1">
      <c r="A64" s="170"/>
      <c r="B64" s="164">
        <v>4267</v>
      </c>
      <c r="C64" s="63">
        <v>1</v>
      </c>
      <c r="D64" s="174" t="s">
        <v>175</v>
      </c>
      <c r="E64" s="168" t="s">
        <v>167</v>
      </c>
      <c r="F64" s="67" t="s">
        <v>25</v>
      </c>
      <c r="G64" s="166" t="s">
        <v>26</v>
      </c>
      <c r="H64" s="17">
        <v>250</v>
      </c>
      <c r="I64" s="67">
        <v>2500</v>
      </c>
      <c r="J64" s="162">
        <f>+H64*I64/1000</f>
        <v>625</v>
      </c>
      <c r="K64" s="184" t="s">
        <v>511</v>
      </c>
    </row>
    <row r="65" spans="1:11" ht="15.75" customHeight="1">
      <c r="A65" s="170"/>
      <c r="B65" s="164">
        <v>4267</v>
      </c>
      <c r="C65" s="63">
        <v>2</v>
      </c>
      <c r="D65" s="174" t="s">
        <v>441</v>
      </c>
      <c r="E65" s="168" t="s">
        <v>442</v>
      </c>
      <c r="F65" s="67" t="s">
        <v>25</v>
      </c>
      <c r="G65" s="166" t="s">
        <v>26</v>
      </c>
      <c r="H65" s="17">
        <v>400</v>
      </c>
      <c r="I65" s="67">
        <v>250</v>
      </c>
      <c r="J65" s="162">
        <f aca="true" t="shared" si="1" ref="J65:J79">+H65*I65/1000</f>
        <v>100</v>
      </c>
      <c r="K65" s="184" t="s">
        <v>511</v>
      </c>
    </row>
    <row r="66" spans="1:11" ht="15.75" customHeight="1">
      <c r="A66" s="170"/>
      <c r="B66" s="164">
        <v>4267</v>
      </c>
      <c r="C66" s="63">
        <v>3</v>
      </c>
      <c r="D66" s="174" t="s">
        <v>27</v>
      </c>
      <c r="E66" s="168" t="s">
        <v>443</v>
      </c>
      <c r="F66" s="67" t="s">
        <v>25</v>
      </c>
      <c r="G66" s="166" t="s">
        <v>28</v>
      </c>
      <c r="H66" s="17">
        <v>800</v>
      </c>
      <c r="I66" s="67">
        <v>200</v>
      </c>
      <c r="J66" s="162">
        <f t="shared" si="1"/>
        <v>160</v>
      </c>
      <c r="K66" s="182" t="s">
        <v>524</v>
      </c>
    </row>
    <row r="67" spans="1:11" ht="31.5" customHeight="1">
      <c r="A67" s="170"/>
      <c r="B67" s="164">
        <v>4267</v>
      </c>
      <c r="C67" s="63">
        <v>4</v>
      </c>
      <c r="D67" s="174" t="s">
        <v>30</v>
      </c>
      <c r="E67" s="168" t="s">
        <v>444</v>
      </c>
      <c r="F67" s="67" t="s">
        <v>25</v>
      </c>
      <c r="G67" s="166" t="s">
        <v>28</v>
      </c>
      <c r="H67" s="17">
        <v>1000</v>
      </c>
      <c r="I67" s="67">
        <v>80</v>
      </c>
      <c r="J67" s="162">
        <f t="shared" si="1"/>
        <v>80</v>
      </c>
      <c r="K67" s="178" t="s">
        <v>508</v>
      </c>
    </row>
    <row r="68" spans="1:11" ht="15.75" customHeight="1">
      <c r="A68" s="170"/>
      <c r="B68" s="164">
        <v>4267</v>
      </c>
      <c r="C68" s="63">
        <v>5</v>
      </c>
      <c r="D68" s="174" t="s">
        <v>445</v>
      </c>
      <c r="E68" s="168" t="s">
        <v>502</v>
      </c>
      <c r="F68" s="67" t="s">
        <v>25</v>
      </c>
      <c r="G68" s="166" t="s">
        <v>28</v>
      </c>
      <c r="H68" s="17">
        <v>130</v>
      </c>
      <c r="I68" s="67">
        <v>200</v>
      </c>
      <c r="J68" s="162">
        <f t="shared" si="1"/>
        <v>26</v>
      </c>
      <c r="K68" s="178" t="s">
        <v>508</v>
      </c>
    </row>
    <row r="69" spans="1:11" ht="15.75" customHeight="1">
      <c r="A69" s="170"/>
      <c r="B69" s="164">
        <v>4267</v>
      </c>
      <c r="C69" s="63">
        <v>6</v>
      </c>
      <c r="D69" s="174" t="s">
        <v>446</v>
      </c>
      <c r="E69" s="168" t="s">
        <v>447</v>
      </c>
      <c r="F69" s="67" t="s">
        <v>25</v>
      </c>
      <c r="G69" s="166" t="s">
        <v>28</v>
      </c>
      <c r="H69" s="17">
        <v>1500</v>
      </c>
      <c r="I69" s="67">
        <v>30</v>
      </c>
      <c r="J69" s="162">
        <f t="shared" si="1"/>
        <v>45</v>
      </c>
      <c r="K69" s="181" t="s">
        <v>510</v>
      </c>
    </row>
    <row r="70" spans="1:11" ht="27">
      <c r="A70" s="170"/>
      <c r="B70" s="164">
        <v>4267</v>
      </c>
      <c r="C70" s="63">
        <v>7</v>
      </c>
      <c r="D70" s="174" t="s">
        <v>448</v>
      </c>
      <c r="E70" s="168" t="s">
        <v>449</v>
      </c>
      <c r="F70" s="67" t="s">
        <v>25</v>
      </c>
      <c r="G70" s="166" t="s">
        <v>26</v>
      </c>
      <c r="H70" s="17">
        <v>3000</v>
      </c>
      <c r="I70" s="67">
        <v>3</v>
      </c>
      <c r="J70" s="162">
        <f t="shared" si="1"/>
        <v>9</v>
      </c>
      <c r="K70" s="181" t="s">
        <v>510</v>
      </c>
    </row>
    <row r="71" spans="1:11" ht="27">
      <c r="A71" s="170"/>
      <c r="B71" s="164">
        <v>4267</v>
      </c>
      <c r="C71" s="63">
        <v>8</v>
      </c>
      <c r="D71" s="174" t="s">
        <v>182</v>
      </c>
      <c r="E71" s="168" t="s">
        <v>450</v>
      </c>
      <c r="F71" s="67" t="s">
        <v>25</v>
      </c>
      <c r="G71" s="166" t="s">
        <v>26</v>
      </c>
      <c r="H71" s="17">
        <v>10000</v>
      </c>
      <c r="I71" s="67">
        <v>4</v>
      </c>
      <c r="J71" s="162">
        <f t="shared" si="1"/>
        <v>40</v>
      </c>
      <c r="K71" s="181" t="s">
        <v>510</v>
      </c>
    </row>
    <row r="72" spans="1:11" ht="20.25" customHeight="1">
      <c r="A72" s="170"/>
      <c r="B72" s="164">
        <v>4267</v>
      </c>
      <c r="C72" s="63">
        <v>9</v>
      </c>
      <c r="D72" s="174" t="s">
        <v>451</v>
      </c>
      <c r="E72" s="168" t="s">
        <v>452</v>
      </c>
      <c r="F72" s="67" t="s">
        <v>25</v>
      </c>
      <c r="G72" s="166" t="s">
        <v>174</v>
      </c>
      <c r="H72" s="17">
        <v>1200</v>
      </c>
      <c r="I72" s="67">
        <v>10</v>
      </c>
      <c r="J72" s="162">
        <f t="shared" si="1"/>
        <v>12</v>
      </c>
      <c r="K72" s="181" t="s">
        <v>510</v>
      </c>
    </row>
    <row r="73" spans="1:11" ht="20.25" customHeight="1">
      <c r="A73" s="170"/>
      <c r="B73" s="164">
        <v>4267</v>
      </c>
      <c r="C73" s="63">
        <v>10</v>
      </c>
      <c r="D73" s="174" t="s">
        <v>176</v>
      </c>
      <c r="E73" s="168" t="s">
        <v>453</v>
      </c>
      <c r="F73" s="67" t="s">
        <v>25</v>
      </c>
      <c r="G73" s="166" t="s">
        <v>26</v>
      </c>
      <c r="H73" s="17">
        <v>2000</v>
      </c>
      <c r="I73" s="67">
        <v>25</v>
      </c>
      <c r="J73" s="162">
        <f t="shared" si="1"/>
        <v>50</v>
      </c>
      <c r="K73" s="181" t="s">
        <v>510</v>
      </c>
    </row>
    <row r="74" spans="1:11" ht="20.25" customHeight="1">
      <c r="A74" s="170"/>
      <c r="B74" s="164">
        <v>4267</v>
      </c>
      <c r="C74" s="63">
        <v>11</v>
      </c>
      <c r="D74" s="174" t="s">
        <v>454</v>
      </c>
      <c r="E74" s="168" t="s">
        <v>455</v>
      </c>
      <c r="F74" s="67" t="s">
        <v>25</v>
      </c>
      <c r="G74" s="166" t="s">
        <v>26</v>
      </c>
      <c r="H74" s="17">
        <v>500</v>
      </c>
      <c r="I74" s="67">
        <v>100</v>
      </c>
      <c r="J74" s="162">
        <f t="shared" si="1"/>
        <v>50</v>
      </c>
      <c r="K74" s="181" t="s">
        <v>510</v>
      </c>
    </row>
    <row r="75" spans="1:11" ht="20.25" customHeight="1">
      <c r="A75" s="170"/>
      <c r="B75" s="164">
        <v>4267</v>
      </c>
      <c r="C75" s="63">
        <v>12</v>
      </c>
      <c r="D75" s="174" t="s">
        <v>456</v>
      </c>
      <c r="E75" s="168" t="s">
        <v>459</v>
      </c>
      <c r="F75" s="67" t="s">
        <v>25</v>
      </c>
      <c r="G75" s="166" t="s">
        <v>26</v>
      </c>
      <c r="H75" s="17">
        <v>1800</v>
      </c>
      <c r="I75" s="67">
        <v>40</v>
      </c>
      <c r="J75" s="162">
        <f t="shared" si="1"/>
        <v>72</v>
      </c>
      <c r="K75" s="178" t="s">
        <v>508</v>
      </c>
    </row>
    <row r="76" spans="1:11" ht="20.25" customHeight="1">
      <c r="A76" s="170"/>
      <c r="B76" s="164">
        <v>4267</v>
      </c>
      <c r="C76" s="63">
        <v>13</v>
      </c>
      <c r="D76" s="174" t="s">
        <v>457</v>
      </c>
      <c r="E76" s="168" t="s">
        <v>458</v>
      </c>
      <c r="F76" s="67" t="s">
        <v>25</v>
      </c>
      <c r="G76" s="166" t="s">
        <v>26</v>
      </c>
      <c r="H76" s="17">
        <v>4500</v>
      </c>
      <c r="I76" s="67">
        <v>10</v>
      </c>
      <c r="J76" s="162">
        <f t="shared" si="1"/>
        <v>45</v>
      </c>
      <c r="K76" s="181" t="s">
        <v>510</v>
      </c>
    </row>
    <row r="77" spans="1:11" ht="20.25" customHeight="1">
      <c r="A77" s="170"/>
      <c r="B77" s="164">
        <v>4267</v>
      </c>
      <c r="C77" s="63">
        <v>14</v>
      </c>
      <c r="D77" s="174" t="s">
        <v>460</v>
      </c>
      <c r="E77" s="168" t="s">
        <v>461</v>
      </c>
      <c r="F77" s="67" t="s">
        <v>25</v>
      </c>
      <c r="G77" s="166" t="s">
        <v>26</v>
      </c>
      <c r="H77" s="17">
        <v>500</v>
      </c>
      <c r="I77" s="67">
        <v>100</v>
      </c>
      <c r="J77" s="162">
        <f t="shared" si="1"/>
        <v>50</v>
      </c>
      <c r="K77" s="185" t="s">
        <v>509</v>
      </c>
    </row>
    <row r="78" spans="1:11" ht="20.25" customHeight="1">
      <c r="A78" s="170"/>
      <c r="B78" s="164">
        <v>4267</v>
      </c>
      <c r="C78" s="63">
        <v>15</v>
      </c>
      <c r="D78" s="174" t="s">
        <v>462</v>
      </c>
      <c r="E78" s="168" t="s">
        <v>463</v>
      </c>
      <c r="F78" s="67" t="s">
        <v>25</v>
      </c>
      <c r="G78" s="166" t="s">
        <v>26</v>
      </c>
      <c r="H78" s="17">
        <v>600</v>
      </c>
      <c r="I78" s="67">
        <v>100</v>
      </c>
      <c r="J78" s="162">
        <f t="shared" si="1"/>
        <v>60</v>
      </c>
      <c r="K78" s="185" t="s">
        <v>509</v>
      </c>
    </row>
    <row r="79" spans="1:11" ht="20.25" customHeight="1">
      <c r="A79" s="170"/>
      <c r="B79" s="164">
        <v>4267</v>
      </c>
      <c r="C79" s="63">
        <v>16</v>
      </c>
      <c r="D79" s="174" t="s">
        <v>29</v>
      </c>
      <c r="E79" s="168" t="s">
        <v>517</v>
      </c>
      <c r="F79" s="67" t="s">
        <v>25</v>
      </c>
      <c r="G79" s="166" t="s">
        <v>26</v>
      </c>
      <c r="H79" s="17">
        <v>650</v>
      </c>
      <c r="I79" s="67">
        <v>200</v>
      </c>
      <c r="J79" s="162">
        <f t="shared" si="1"/>
        <v>130</v>
      </c>
      <c r="K79" s="183" t="s">
        <v>514</v>
      </c>
    </row>
    <row r="80" spans="2:10" ht="15.75" customHeight="1">
      <c r="B80" s="164"/>
      <c r="C80" s="158"/>
      <c r="D80" s="159"/>
      <c r="E80" s="159"/>
      <c r="F80" s="155" t="s">
        <v>250</v>
      </c>
      <c r="G80" s="159"/>
      <c r="H80" s="159"/>
      <c r="I80" s="159"/>
      <c r="J80" s="160"/>
    </row>
    <row r="81" spans="1:11" ht="19.5" customHeight="1">
      <c r="A81" s="170"/>
      <c r="B81" s="24">
        <v>4264</v>
      </c>
      <c r="C81" s="64">
        <v>1</v>
      </c>
      <c r="D81" s="77" t="s">
        <v>464</v>
      </c>
      <c r="E81" s="69" t="s">
        <v>465</v>
      </c>
      <c r="F81" s="166" t="s">
        <v>25</v>
      </c>
      <c r="G81" s="67" t="s">
        <v>26</v>
      </c>
      <c r="H81" s="165">
        <v>40000</v>
      </c>
      <c r="I81" s="166">
        <v>12</v>
      </c>
      <c r="J81" s="167">
        <f>+H81*I81/1000</f>
        <v>480</v>
      </c>
      <c r="K81" s="178" t="s">
        <v>508</v>
      </c>
    </row>
    <row r="82" spans="1:10" ht="19.5" customHeight="1">
      <c r="A82" s="170"/>
      <c r="B82" s="164">
        <v>4264</v>
      </c>
      <c r="C82" s="64">
        <v>2</v>
      </c>
      <c r="D82" s="77" t="s">
        <v>168</v>
      </c>
      <c r="E82" s="69" t="s">
        <v>466</v>
      </c>
      <c r="F82" s="166" t="s">
        <v>25</v>
      </c>
      <c r="G82" s="67" t="s">
        <v>26</v>
      </c>
      <c r="H82" s="165">
        <v>40000</v>
      </c>
      <c r="I82" s="166">
        <v>6</v>
      </c>
      <c r="J82" s="167">
        <f>+H82*I82/1000</f>
        <v>240</v>
      </c>
    </row>
    <row r="83" spans="1:10" ht="20.25" customHeight="1">
      <c r="A83" s="170"/>
      <c r="B83" s="164"/>
      <c r="C83" s="154"/>
      <c r="D83" s="152"/>
      <c r="E83" s="152"/>
      <c r="F83" s="155" t="s">
        <v>368</v>
      </c>
      <c r="G83" s="152"/>
      <c r="H83" s="152"/>
      <c r="I83" s="152"/>
      <c r="J83" s="156"/>
    </row>
    <row r="84" spans="1:10" ht="20.25" customHeight="1">
      <c r="A84" s="170"/>
      <c r="B84" s="164">
        <v>4261</v>
      </c>
      <c r="C84" s="64">
        <v>1</v>
      </c>
      <c r="D84" s="77" t="s">
        <v>226</v>
      </c>
      <c r="E84" s="69" t="s">
        <v>467</v>
      </c>
      <c r="F84" s="166" t="s">
        <v>25</v>
      </c>
      <c r="G84" s="166" t="s">
        <v>26</v>
      </c>
      <c r="H84" s="165">
        <v>2500</v>
      </c>
      <c r="I84" s="166">
        <v>30</v>
      </c>
      <c r="J84" s="167">
        <f>+H84*I84/1000</f>
        <v>75</v>
      </c>
    </row>
    <row r="85" spans="1:10" ht="20.25" customHeight="1">
      <c r="A85" s="170"/>
      <c r="B85" s="164">
        <v>4261</v>
      </c>
      <c r="C85" s="64">
        <v>2</v>
      </c>
      <c r="D85" s="77" t="s">
        <v>468</v>
      </c>
      <c r="E85" s="69" t="s">
        <v>469</v>
      </c>
      <c r="F85" s="166" t="s">
        <v>25</v>
      </c>
      <c r="G85" s="166" t="s">
        <v>26</v>
      </c>
      <c r="H85" s="165">
        <v>6000</v>
      </c>
      <c r="I85" s="166">
        <v>3</v>
      </c>
      <c r="J85" s="167">
        <f aca="true" t="shared" si="2" ref="J85:J101">+H85*I85/1000</f>
        <v>18</v>
      </c>
    </row>
    <row r="86" spans="1:10" ht="20.25" customHeight="1">
      <c r="A86" s="170"/>
      <c r="B86" s="164">
        <v>4261</v>
      </c>
      <c r="C86" s="64">
        <v>3</v>
      </c>
      <c r="D86" s="77" t="s">
        <v>470</v>
      </c>
      <c r="E86" s="69" t="s">
        <v>471</v>
      </c>
      <c r="F86" s="166" t="s">
        <v>25</v>
      </c>
      <c r="G86" s="166" t="s">
        <v>26</v>
      </c>
      <c r="H86" s="165">
        <v>5500</v>
      </c>
      <c r="I86" s="166">
        <v>25</v>
      </c>
      <c r="J86" s="167">
        <f t="shared" si="2"/>
        <v>137.5</v>
      </c>
    </row>
    <row r="87" spans="1:10" ht="20.25" customHeight="1">
      <c r="A87" s="170"/>
      <c r="B87" s="164">
        <v>4261</v>
      </c>
      <c r="C87" s="64">
        <v>4</v>
      </c>
      <c r="D87" s="77" t="s">
        <v>472</v>
      </c>
      <c r="E87" s="69" t="s">
        <v>473</v>
      </c>
      <c r="F87" s="166" t="s">
        <v>25</v>
      </c>
      <c r="G87" s="166" t="s">
        <v>26</v>
      </c>
      <c r="H87" s="165">
        <v>150</v>
      </c>
      <c r="I87" s="166">
        <v>50</v>
      </c>
      <c r="J87" s="167">
        <f t="shared" si="2"/>
        <v>7.5</v>
      </c>
    </row>
    <row r="88" spans="1:10" ht="20.25" customHeight="1">
      <c r="A88" s="170"/>
      <c r="B88" s="164">
        <v>4261</v>
      </c>
      <c r="C88" s="64">
        <v>5</v>
      </c>
      <c r="D88" s="77" t="s">
        <v>474</v>
      </c>
      <c r="E88" s="69" t="s">
        <v>475</v>
      </c>
      <c r="F88" s="166" t="s">
        <v>25</v>
      </c>
      <c r="G88" s="166" t="s">
        <v>26</v>
      </c>
      <c r="H88" s="165">
        <v>4500</v>
      </c>
      <c r="I88" s="166">
        <v>8</v>
      </c>
      <c r="J88" s="167">
        <f t="shared" si="2"/>
        <v>36</v>
      </c>
    </row>
    <row r="89" spans="1:10" ht="40.5">
      <c r="A89" s="170"/>
      <c r="B89" s="164">
        <v>4261</v>
      </c>
      <c r="C89" s="64">
        <v>6</v>
      </c>
      <c r="D89" s="77" t="s">
        <v>476</v>
      </c>
      <c r="E89" s="69" t="s">
        <v>477</v>
      </c>
      <c r="F89" s="166" t="s">
        <v>25</v>
      </c>
      <c r="G89" s="166" t="s">
        <v>26</v>
      </c>
      <c r="H89" s="165">
        <v>20000</v>
      </c>
      <c r="I89" s="166">
        <v>1</v>
      </c>
      <c r="J89" s="167">
        <f t="shared" si="2"/>
        <v>20</v>
      </c>
    </row>
    <row r="90" spans="1:10" ht="20.25" customHeight="1">
      <c r="A90" s="170"/>
      <c r="B90" s="164">
        <v>4261</v>
      </c>
      <c r="C90" s="64">
        <v>7</v>
      </c>
      <c r="D90" s="77" t="s">
        <v>478</v>
      </c>
      <c r="E90" s="69" t="s">
        <v>479</v>
      </c>
      <c r="F90" s="166" t="s">
        <v>25</v>
      </c>
      <c r="G90" s="166" t="s">
        <v>480</v>
      </c>
      <c r="H90" s="165">
        <v>120</v>
      </c>
      <c r="I90" s="166">
        <v>600</v>
      </c>
      <c r="J90" s="167">
        <f t="shared" si="2"/>
        <v>72</v>
      </c>
    </row>
    <row r="91" spans="1:10" ht="20.25" customHeight="1">
      <c r="A91" s="170"/>
      <c r="B91" s="164">
        <v>4261</v>
      </c>
      <c r="C91" s="64">
        <v>8</v>
      </c>
      <c r="D91" s="77" t="s">
        <v>481</v>
      </c>
      <c r="E91" s="69" t="s">
        <v>482</v>
      </c>
      <c r="F91" s="166" t="s">
        <v>25</v>
      </c>
      <c r="G91" s="166" t="s">
        <v>26</v>
      </c>
      <c r="H91" s="165">
        <v>30000</v>
      </c>
      <c r="I91" s="166">
        <v>3</v>
      </c>
      <c r="J91" s="167">
        <f t="shared" si="2"/>
        <v>90</v>
      </c>
    </row>
    <row r="92" spans="1:10" ht="20.25" customHeight="1">
      <c r="A92" s="170"/>
      <c r="B92" s="164">
        <v>4261</v>
      </c>
      <c r="C92" s="64">
        <v>9</v>
      </c>
      <c r="D92" s="77" t="s">
        <v>483</v>
      </c>
      <c r="E92" s="69" t="s">
        <v>482</v>
      </c>
      <c r="F92" s="166" t="s">
        <v>25</v>
      </c>
      <c r="G92" s="166" t="s">
        <v>26</v>
      </c>
      <c r="H92" s="165">
        <v>40000</v>
      </c>
      <c r="I92" s="166">
        <v>3</v>
      </c>
      <c r="J92" s="167">
        <f t="shared" si="2"/>
        <v>120</v>
      </c>
    </row>
    <row r="93" spans="1:10" ht="20.25" customHeight="1">
      <c r="A93" s="170"/>
      <c r="B93" s="164">
        <v>4261</v>
      </c>
      <c r="C93" s="64">
        <v>10</v>
      </c>
      <c r="D93" s="77" t="s">
        <v>484</v>
      </c>
      <c r="E93" s="69" t="s">
        <v>485</v>
      </c>
      <c r="F93" s="166" t="s">
        <v>25</v>
      </c>
      <c r="G93" s="166" t="s">
        <v>26</v>
      </c>
      <c r="H93" s="165">
        <v>7500</v>
      </c>
      <c r="I93" s="166">
        <v>5</v>
      </c>
      <c r="J93" s="167">
        <f t="shared" si="2"/>
        <v>37.5</v>
      </c>
    </row>
    <row r="94" spans="1:10" ht="20.25" customHeight="1">
      <c r="A94" s="170"/>
      <c r="B94" s="164">
        <v>4261</v>
      </c>
      <c r="C94" s="64">
        <v>11</v>
      </c>
      <c r="D94" s="77" t="s">
        <v>486</v>
      </c>
      <c r="E94" s="69" t="s">
        <v>487</v>
      </c>
      <c r="F94" s="166" t="s">
        <v>25</v>
      </c>
      <c r="G94" s="166" t="s">
        <v>480</v>
      </c>
      <c r="H94" s="165">
        <v>5000</v>
      </c>
      <c r="I94" s="166">
        <v>10</v>
      </c>
      <c r="J94" s="167">
        <f t="shared" si="2"/>
        <v>50</v>
      </c>
    </row>
    <row r="95" spans="1:10" ht="20.25" customHeight="1">
      <c r="A95" s="170"/>
      <c r="B95" s="164">
        <v>4261</v>
      </c>
      <c r="C95" s="64">
        <v>12</v>
      </c>
      <c r="D95" s="77" t="s">
        <v>359</v>
      </c>
      <c r="E95" s="69" t="s">
        <v>488</v>
      </c>
      <c r="F95" s="166" t="s">
        <v>25</v>
      </c>
      <c r="G95" s="166" t="s">
        <v>26</v>
      </c>
      <c r="H95" s="165">
        <v>20000</v>
      </c>
      <c r="I95" s="166">
        <v>2</v>
      </c>
      <c r="J95" s="167">
        <f t="shared" si="2"/>
        <v>40</v>
      </c>
    </row>
    <row r="96" spans="1:10" ht="20.25" customHeight="1">
      <c r="A96" s="170"/>
      <c r="B96" s="164">
        <v>4261</v>
      </c>
      <c r="C96" s="64">
        <v>13</v>
      </c>
      <c r="D96" s="77" t="s">
        <v>489</v>
      </c>
      <c r="E96" s="69" t="s">
        <v>490</v>
      </c>
      <c r="F96" s="166" t="s">
        <v>25</v>
      </c>
      <c r="G96" s="166" t="s">
        <v>26</v>
      </c>
      <c r="H96" s="165">
        <v>15000</v>
      </c>
      <c r="I96" s="166">
        <v>3</v>
      </c>
      <c r="J96" s="167">
        <f t="shared" si="2"/>
        <v>45</v>
      </c>
    </row>
    <row r="97" spans="1:10" ht="20.25" customHeight="1">
      <c r="A97" s="170"/>
      <c r="B97" s="164">
        <v>4261</v>
      </c>
      <c r="C97" s="64">
        <v>14</v>
      </c>
      <c r="D97" s="77" t="s">
        <v>491</v>
      </c>
      <c r="E97" s="69" t="s">
        <v>490</v>
      </c>
      <c r="F97" s="166" t="s">
        <v>25</v>
      </c>
      <c r="G97" s="166" t="s">
        <v>26</v>
      </c>
      <c r="H97" s="165">
        <v>20000</v>
      </c>
      <c r="I97" s="166">
        <v>4</v>
      </c>
      <c r="J97" s="167">
        <f t="shared" si="2"/>
        <v>80</v>
      </c>
    </row>
    <row r="98" spans="1:10" ht="20.25" customHeight="1">
      <c r="A98" s="170"/>
      <c r="B98" s="164">
        <v>4261</v>
      </c>
      <c r="C98" s="64">
        <v>15</v>
      </c>
      <c r="D98" s="77" t="s">
        <v>492</v>
      </c>
      <c r="E98" s="69" t="s">
        <v>493</v>
      </c>
      <c r="F98" s="166" t="s">
        <v>25</v>
      </c>
      <c r="G98" s="166" t="s">
        <v>26</v>
      </c>
      <c r="H98" s="165">
        <v>15000</v>
      </c>
      <c r="I98" s="166">
        <v>10</v>
      </c>
      <c r="J98" s="167">
        <f t="shared" si="2"/>
        <v>150</v>
      </c>
    </row>
    <row r="99" spans="1:11" ht="21" customHeight="1">
      <c r="A99" s="170"/>
      <c r="B99" s="164">
        <v>4261</v>
      </c>
      <c r="C99" s="64">
        <v>16</v>
      </c>
      <c r="D99" s="77" t="s">
        <v>494</v>
      </c>
      <c r="E99" s="69" t="s">
        <v>495</v>
      </c>
      <c r="F99" s="166" t="s">
        <v>25</v>
      </c>
      <c r="G99" s="166" t="s">
        <v>26</v>
      </c>
      <c r="H99" s="165">
        <v>100</v>
      </c>
      <c r="I99" s="166">
        <v>100</v>
      </c>
      <c r="J99" s="167">
        <f t="shared" si="2"/>
        <v>10</v>
      </c>
      <c r="K99" s="121"/>
    </row>
    <row r="100" spans="1:11" ht="21" customHeight="1">
      <c r="A100" s="170"/>
      <c r="B100" s="164">
        <v>4261</v>
      </c>
      <c r="C100" s="64">
        <v>17</v>
      </c>
      <c r="D100" s="77" t="s">
        <v>496</v>
      </c>
      <c r="E100" s="69" t="s">
        <v>497</v>
      </c>
      <c r="F100" s="166" t="s">
        <v>25</v>
      </c>
      <c r="G100" s="166" t="s">
        <v>26</v>
      </c>
      <c r="H100" s="165">
        <v>10000</v>
      </c>
      <c r="I100" s="166">
        <v>2</v>
      </c>
      <c r="J100" s="167">
        <f t="shared" si="2"/>
        <v>20</v>
      </c>
      <c r="K100" s="121"/>
    </row>
    <row r="101" spans="1:11" ht="21" customHeight="1">
      <c r="A101" s="170"/>
      <c r="B101" s="179">
        <v>4261</v>
      </c>
      <c r="C101" s="64">
        <v>18</v>
      </c>
      <c r="D101" s="77" t="s">
        <v>522</v>
      </c>
      <c r="E101" s="69" t="s">
        <v>523</v>
      </c>
      <c r="F101" s="166" t="s">
        <v>25</v>
      </c>
      <c r="G101" s="166" t="s">
        <v>26</v>
      </c>
      <c r="H101" s="165">
        <v>50000</v>
      </c>
      <c r="I101" s="166">
        <v>2</v>
      </c>
      <c r="J101" s="167">
        <f t="shared" si="2"/>
        <v>100</v>
      </c>
      <c r="K101" s="183" t="s">
        <v>514</v>
      </c>
    </row>
    <row r="102" spans="1:12" s="171" customFormat="1" ht="18" customHeight="1">
      <c r="A102" s="29"/>
      <c r="B102" s="164"/>
      <c r="C102" s="139"/>
      <c r="D102" s="140"/>
      <c r="E102" s="140"/>
      <c r="F102" s="138" t="s">
        <v>43</v>
      </c>
      <c r="G102" s="140"/>
      <c r="H102" s="140"/>
      <c r="I102" s="140"/>
      <c r="J102" s="142"/>
      <c r="L102" s="163"/>
    </row>
    <row r="103" spans="1:12" s="171" customFormat="1" ht="51" customHeight="1">
      <c r="A103" s="29"/>
      <c r="B103" s="164">
        <v>4231</v>
      </c>
      <c r="C103" s="96">
        <v>1</v>
      </c>
      <c r="D103" s="174" t="s">
        <v>210</v>
      </c>
      <c r="E103" s="168" t="s">
        <v>211</v>
      </c>
      <c r="F103" s="166" t="s">
        <v>25</v>
      </c>
      <c r="G103" s="166" t="s">
        <v>44</v>
      </c>
      <c r="H103" s="165">
        <v>350000</v>
      </c>
      <c r="I103" s="166">
        <v>1</v>
      </c>
      <c r="J103" s="167">
        <f aca="true" t="shared" si="3" ref="J103:J120">H103*I103/1000</f>
        <v>350</v>
      </c>
      <c r="L103" s="163"/>
    </row>
    <row r="104" spans="1:12" s="171" customFormat="1" ht="27">
      <c r="A104" s="29"/>
      <c r="B104" s="164">
        <v>4237</v>
      </c>
      <c r="C104" s="96">
        <v>2</v>
      </c>
      <c r="D104" s="174" t="s">
        <v>201</v>
      </c>
      <c r="E104" s="168" t="s">
        <v>57</v>
      </c>
      <c r="F104" s="166" t="s">
        <v>25</v>
      </c>
      <c r="G104" s="166" t="s">
        <v>44</v>
      </c>
      <c r="H104" s="165">
        <v>990000</v>
      </c>
      <c r="I104" s="166">
        <v>1</v>
      </c>
      <c r="J104" s="167">
        <f t="shared" si="3"/>
        <v>990</v>
      </c>
      <c r="L104" s="163"/>
    </row>
    <row r="105" spans="1:12" s="171" customFormat="1" ht="21.75" customHeight="1">
      <c r="A105" s="29"/>
      <c r="B105" s="164">
        <v>4214</v>
      </c>
      <c r="C105" s="96">
        <v>3</v>
      </c>
      <c r="D105" s="174" t="s">
        <v>386</v>
      </c>
      <c r="E105" s="168" t="s">
        <v>112</v>
      </c>
      <c r="F105" s="166" t="s">
        <v>25</v>
      </c>
      <c r="G105" s="166" t="s">
        <v>44</v>
      </c>
      <c r="H105" s="165">
        <v>12000</v>
      </c>
      <c r="I105" s="166">
        <v>1</v>
      </c>
      <c r="J105" s="167">
        <f t="shared" si="3"/>
        <v>12</v>
      </c>
      <c r="L105" s="163"/>
    </row>
    <row r="106" spans="1:12" s="171" customFormat="1" ht="21.75" customHeight="1">
      <c r="A106" s="29"/>
      <c r="B106" s="164">
        <v>4861</v>
      </c>
      <c r="C106" s="96">
        <v>4</v>
      </c>
      <c r="D106" s="174" t="s">
        <v>208</v>
      </c>
      <c r="E106" s="168" t="s">
        <v>209</v>
      </c>
      <c r="F106" s="166" t="s">
        <v>395</v>
      </c>
      <c r="G106" s="166" t="s">
        <v>44</v>
      </c>
      <c r="H106" s="165">
        <v>9940000</v>
      </c>
      <c r="I106" s="166">
        <v>1</v>
      </c>
      <c r="J106" s="167">
        <f t="shared" si="3"/>
        <v>9940</v>
      </c>
      <c r="L106" s="163"/>
    </row>
    <row r="107" spans="1:12" s="171" customFormat="1" ht="21.75" customHeight="1">
      <c r="A107" s="29"/>
      <c r="B107" s="164">
        <v>4214</v>
      </c>
      <c r="C107" s="96">
        <v>5</v>
      </c>
      <c r="D107" s="174" t="s">
        <v>385</v>
      </c>
      <c r="E107" s="168" t="s">
        <v>53</v>
      </c>
      <c r="F107" s="166" t="s">
        <v>25</v>
      </c>
      <c r="G107" s="166" t="s">
        <v>44</v>
      </c>
      <c r="H107" s="165">
        <v>3000000</v>
      </c>
      <c r="I107" s="166">
        <v>1</v>
      </c>
      <c r="J107" s="167">
        <f t="shared" si="3"/>
        <v>3000</v>
      </c>
      <c r="L107" s="163"/>
    </row>
    <row r="108" spans="1:12" s="171" customFormat="1" ht="32.25" customHeight="1">
      <c r="A108" s="29"/>
      <c r="B108" s="164">
        <v>4252</v>
      </c>
      <c r="C108" s="96">
        <v>6</v>
      </c>
      <c r="D108" s="174" t="s">
        <v>202</v>
      </c>
      <c r="E108" s="168" t="s">
        <v>203</v>
      </c>
      <c r="F108" s="166" t="s">
        <v>25</v>
      </c>
      <c r="G108" s="166" t="s">
        <v>44</v>
      </c>
      <c r="H108" s="165">
        <v>400000</v>
      </c>
      <c r="I108" s="166">
        <v>1</v>
      </c>
      <c r="J108" s="167">
        <f t="shared" si="3"/>
        <v>400</v>
      </c>
      <c r="K108" s="178" t="s">
        <v>508</v>
      </c>
      <c r="L108" s="163"/>
    </row>
    <row r="109" spans="1:12" s="171" customFormat="1" ht="32.25" customHeight="1">
      <c r="A109" s="29"/>
      <c r="B109" s="164">
        <v>4252</v>
      </c>
      <c r="C109" s="96">
        <v>7</v>
      </c>
      <c r="D109" s="174" t="s">
        <v>198</v>
      </c>
      <c r="E109" s="168" t="s">
        <v>199</v>
      </c>
      <c r="F109" s="166" t="s">
        <v>25</v>
      </c>
      <c r="G109" s="166" t="s">
        <v>44</v>
      </c>
      <c r="H109" s="165">
        <v>600000</v>
      </c>
      <c r="I109" s="166">
        <v>1</v>
      </c>
      <c r="J109" s="167">
        <f t="shared" si="3"/>
        <v>600</v>
      </c>
      <c r="K109" s="178" t="s">
        <v>509</v>
      </c>
      <c r="L109" s="163"/>
    </row>
    <row r="110" spans="1:12" s="171" customFormat="1" ht="32.25" customHeight="1">
      <c r="A110" s="29"/>
      <c r="B110" s="164">
        <v>4261</v>
      </c>
      <c r="C110" s="96">
        <v>8</v>
      </c>
      <c r="D110" s="174" t="s">
        <v>207</v>
      </c>
      <c r="E110" s="168" t="s">
        <v>59</v>
      </c>
      <c r="F110" s="166" t="s">
        <v>25</v>
      </c>
      <c r="G110" s="166" t="s">
        <v>44</v>
      </c>
      <c r="H110" s="165">
        <v>500000</v>
      </c>
      <c r="I110" s="166">
        <v>1</v>
      </c>
      <c r="J110" s="167">
        <f t="shared" si="3"/>
        <v>500</v>
      </c>
      <c r="K110" s="185" t="s">
        <v>527</v>
      </c>
      <c r="L110" s="163"/>
    </row>
    <row r="111" spans="1:12" s="171" customFormat="1" ht="32.25" customHeight="1">
      <c r="A111" s="29"/>
      <c r="B111" s="164">
        <v>4251</v>
      </c>
      <c r="C111" s="96">
        <v>9</v>
      </c>
      <c r="D111" s="174" t="s">
        <v>384</v>
      </c>
      <c r="E111" s="168" t="s">
        <v>46</v>
      </c>
      <c r="F111" s="166" t="s">
        <v>25</v>
      </c>
      <c r="G111" s="166" t="s">
        <v>44</v>
      </c>
      <c r="H111" s="165">
        <v>500000</v>
      </c>
      <c r="I111" s="166">
        <v>1</v>
      </c>
      <c r="J111" s="167">
        <f t="shared" si="3"/>
        <v>500</v>
      </c>
      <c r="K111" s="178" t="s">
        <v>510</v>
      </c>
      <c r="L111" s="163"/>
    </row>
    <row r="112" spans="1:12" s="171" customFormat="1" ht="21.75" customHeight="1">
      <c r="A112" s="29"/>
      <c r="B112" s="164">
        <v>4212</v>
      </c>
      <c r="C112" s="96">
        <v>10</v>
      </c>
      <c r="D112" s="174" t="s">
        <v>498</v>
      </c>
      <c r="E112" s="168" t="s">
        <v>50</v>
      </c>
      <c r="F112" s="166" t="s">
        <v>25</v>
      </c>
      <c r="G112" s="166" t="s">
        <v>51</v>
      </c>
      <c r="H112" s="165">
        <v>54</v>
      </c>
      <c r="I112" s="166">
        <v>200000</v>
      </c>
      <c r="J112" s="167">
        <f t="shared" si="3"/>
        <v>10800</v>
      </c>
      <c r="L112" s="163"/>
    </row>
    <row r="113" spans="1:12" s="171" customFormat="1" ht="21.75" customHeight="1">
      <c r="A113" s="29"/>
      <c r="B113" s="164">
        <v>4212</v>
      </c>
      <c r="C113" s="96">
        <v>11</v>
      </c>
      <c r="D113" s="174" t="s">
        <v>389</v>
      </c>
      <c r="E113" s="168" t="s">
        <v>50</v>
      </c>
      <c r="F113" s="166" t="s">
        <v>25</v>
      </c>
      <c r="G113" s="166" t="s">
        <v>51</v>
      </c>
      <c r="H113" s="165">
        <v>43</v>
      </c>
      <c r="I113" s="166">
        <v>35000</v>
      </c>
      <c r="J113" s="167">
        <f t="shared" si="3"/>
        <v>1505</v>
      </c>
      <c r="L113" s="163"/>
    </row>
    <row r="114" spans="1:12" s="171" customFormat="1" ht="31.5" customHeight="1">
      <c r="A114" s="29"/>
      <c r="B114" s="164">
        <v>4212</v>
      </c>
      <c r="C114" s="96">
        <v>12</v>
      </c>
      <c r="D114" s="174" t="s">
        <v>390</v>
      </c>
      <c r="E114" s="168" t="s">
        <v>58</v>
      </c>
      <c r="F114" s="166" t="s">
        <v>25</v>
      </c>
      <c r="G114" s="166" t="s">
        <v>44</v>
      </c>
      <c r="H114" s="165">
        <v>54000</v>
      </c>
      <c r="I114" s="166">
        <v>1</v>
      </c>
      <c r="J114" s="167">
        <f t="shared" si="3"/>
        <v>54</v>
      </c>
      <c r="L114" s="163"/>
    </row>
    <row r="115" spans="1:12" s="171" customFormat="1" ht="21.75" customHeight="1">
      <c r="A115" s="29"/>
      <c r="B115" s="164">
        <v>4213</v>
      </c>
      <c r="C115" s="96">
        <v>13</v>
      </c>
      <c r="D115" s="174" t="s">
        <v>387</v>
      </c>
      <c r="E115" s="168" t="s">
        <v>52</v>
      </c>
      <c r="F115" s="166" t="s">
        <v>25</v>
      </c>
      <c r="G115" s="166" t="s">
        <v>49</v>
      </c>
      <c r="H115" s="165">
        <v>200</v>
      </c>
      <c r="I115" s="166">
        <v>3500</v>
      </c>
      <c r="J115" s="167">
        <f t="shared" si="3"/>
        <v>700</v>
      </c>
      <c r="L115" s="163"/>
    </row>
    <row r="116" spans="1:12" s="171" customFormat="1" ht="21.75" customHeight="1">
      <c r="A116" s="29"/>
      <c r="B116" s="164">
        <v>4212</v>
      </c>
      <c r="C116" s="96">
        <v>14</v>
      </c>
      <c r="D116" s="174" t="s">
        <v>388</v>
      </c>
      <c r="E116" s="168" t="s">
        <v>48</v>
      </c>
      <c r="F116" s="166" t="s">
        <v>25</v>
      </c>
      <c r="G116" s="166" t="s">
        <v>49</v>
      </c>
      <c r="H116" s="165">
        <v>153</v>
      </c>
      <c r="I116" s="166">
        <v>30000</v>
      </c>
      <c r="J116" s="167">
        <f t="shared" si="3"/>
        <v>4590</v>
      </c>
      <c r="L116" s="163"/>
    </row>
    <row r="117" spans="1:12" s="171" customFormat="1" ht="27" customHeight="1">
      <c r="A117" s="29"/>
      <c r="B117" s="164">
        <v>4214</v>
      </c>
      <c r="C117" s="96">
        <v>15</v>
      </c>
      <c r="D117" s="174" t="s">
        <v>499</v>
      </c>
      <c r="E117" s="168" t="s">
        <v>55</v>
      </c>
      <c r="F117" s="166" t="s">
        <v>25</v>
      </c>
      <c r="G117" s="166" t="s">
        <v>44</v>
      </c>
      <c r="H117" s="165">
        <v>500000</v>
      </c>
      <c r="I117" s="166">
        <v>1</v>
      </c>
      <c r="J117" s="167">
        <f t="shared" si="3"/>
        <v>500</v>
      </c>
      <c r="L117" s="163"/>
    </row>
    <row r="118" spans="1:12" s="171" customFormat="1" ht="31.5" customHeight="1">
      <c r="A118" s="29"/>
      <c r="B118" s="24">
        <v>4215</v>
      </c>
      <c r="C118" s="96">
        <v>16</v>
      </c>
      <c r="D118" s="174" t="s">
        <v>233</v>
      </c>
      <c r="E118" s="168" t="s">
        <v>234</v>
      </c>
      <c r="F118" s="166" t="s">
        <v>395</v>
      </c>
      <c r="G118" s="166" t="s">
        <v>44</v>
      </c>
      <c r="H118" s="165">
        <v>21000000</v>
      </c>
      <c r="I118" s="166">
        <v>1</v>
      </c>
      <c r="J118" s="167">
        <f t="shared" si="3"/>
        <v>21000</v>
      </c>
      <c r="L118" s="163"/>
    </row>
    <row r="119" spans="1:12" s="171" customFormat="1" ht="21.75" customHeight="1">
      <c r="A119" s="29"/>
      <c r="B119" s="164">
        <v>4214</v>
      </c>
      <c r="C119" s="96">
        <v>17</v>
      </c>
      <c r="D119" s="174" t="s">
        <v>383</v>
      </c>
      <c r="E119" s="168" t="s">
        <v>56</v>
      </c>
      <c r="F119" s="166" t="s">
        <v>25</v>
      </c>
      <c r="G119" s="166" t="s">
        <v>44</v>
      </c>
      <c r="H119" s="165">
        <v>1000000</v>
      </c>
      <c r="I119" s="166">
        <v>1</v>
      </c>
      <c r="J119" s="167">
        <f t="shared" si="3"/>
        <v>1000</v>
      </c>
      <c r="L119" s="163"/>
    </row>
    <row r="120" spans="1:12" s="171" customFormat="1" ht="30.75" customHeight="1">
      <c r="A120" s="29"/>
      <c r="B120" s="164">
        <v>4251</v>
      </c>
      <c r="C120" s="96">
        <v>18</v>
      </c>
      <c r="D120" s="174" t="s">
        <v>500</v>
      </c>
      <c r="E120" s="168" t="s">
        <v>501</v>
      </c>
      <c r="F120" s="166" t="s">
        <v>25</v>
      </c>
      <c r="G120" s="166" t="s">
        <v>44</v>
      </c>
      <c r="H120" s="165">
        <v>960000</v>
      </c>
      <c r="I120" s="166">
        <v>1</v>
      </c>
      <c r="J120" s="167">
        <f t="shared" si="3"/>
        <v>960</v>
      </c>
      <c r="L120" s="163"/>
    </row>
    <row r="121" spans="1:12" s="171" customFormat="1" ht="30.75" customHeight="1">
      <c r="A121" s="29"/>
      <c r="B121" s="164">
        <v>4252</v>
      </c>
      <c r="C121" s="96">
        <v>19</v>
      </c>
      <c r="D121" s="174" t="s">
        <v>505</v>
      </c>
      <c r="E121" s="168" t="s">
        <v>197</v>
      </c>
      <c r="F121" s="166" t="s">
        <v>25</v>
      </c>
      <c r="G121" s="166" t="s">
        <v>44</v>
      </c>
      <c r="H121" s="165">
        <v>500000</v>
      </c>
      <c r="I121" s="166">
        <v>1</v>
      </c>
      <c r="J121" s="167">
        <f>H121*I121/1000</f>
        <v>500</v>
      </c>
      <c r="L121" s="163"/>
    </row>
    <row r="122" spans="1:10" ht="18" customHeight="1">
      <c r="A122" s="172"/>
      <c r="B122" s="164"/>
      <c r="C122" s="139"/>
      <c r="D122" s="140"/>
      <c r="E122" s="140"/>
      <c r="F122" s="141" t="s">
        <v>214</v>
      </c>
      <c r="G122" s="140"/>
      <c r="H122" s="140"/>
      <c r="I122" s="140"/>
      <c r="J122" s="142"/>
    </row>
    <row r="123" spans="1:10" ht="30" customHeight="1">
      <c r="A123" s="29"/>
      <c r="B123" s="164">
        <v>4251</v>
      </c>
      <c r="C123" s="177">
        <v>1</v>
      </c>
      <c r="D123" s="72" t="s">
        <v>215</v>
      </c>
      <c r="E123" s="168" t="s">
        <v>216</v>
      </c>
      <c r="F123" s="166" t="s">
        <v>25</v>
      </c>
      <c r="G123" s="166" t="s">
        <v>44</v>
      </c>
      <c r="H123" s="165">
        <v>990000</v>
      </c>
      <c r="I123" s="166">
        <v>1</v>
      </c>
      <c r="J123" s="173">
        <f>H123*I123/1000</f>
        <v>990</v>
      </c>
    </row>
    <row r="124" spans="1:10" ht="18" customHeight="1">
      <c r="A124" s="170"/>
      <c r="B124" s="164"/>
      <c r="C124" s="158"/>
      <c r="D124" s="159"/>
      <c r="E124" s="159"/>
      <c r="F124" s="157" t="s">
        <v>60</v>
      </c>
      <c r="G124" s="159"/>
      <c r="H124" s="159"/>
      <c r="I124" s="159"/>
      <c r="J124" s="160"/>
    </row>
    <row r="125" spans="1:10" s="171" customFormat="1" ht="21.75" customHeight="1">
      <c r="A125" s="43"/>
      <c r="B125" s="164">
        <v>4822</v>
      </c>
      <c r="C125" s="96">
        <v>1</v>
      </c>
      <c r="D125" s="174" t="s">
        <v>110</v>
      </c>
      <c r="E125" s="27" t="s">
        <v>62</v>
      </c>
      <c r="F125" s="28" t="s">
        <v>63</v>
      </c>
      <c r="G125" s="166" t="s">
        <v>44</v>
      </c>
      <c r="H125" s="44">
        <v>21239200</v>
      </c>
      <c r="I125" s="28">
        <v>1</v>
      </c>
      <c r="J125" s="167">
        <f>H125*I125/1000</f>
        <v>21239.2</v>
      </c>
    </row>
    <row r="126" spans="1:11" ht="15.75" thickBot="1">
      <c r="A126" s="163"/>
      <c r="B126" s="163"/>
      <c r="C126" s="176"/>
      <c r="D126" s="123" t="s">
        <v>111</v>
      </c>
      <c r="E126" s="84"/>
      <c r="F126" s="85"/>
      <c r="G126" s="86"/>
      <c r="H126" s="87"/>
      <c r="I126" s="88"/>
      <c r="J126" s="46">
        <f>SUM(J24:J125)</f>
        <v>87007.9</v>
      </c>
      <c r="K126" s="163"/>
    </row>
    <row r="133" ht="15">
      <c r="K133" s="34"/>
    </row>
  </sheetData>
  <sheetProtection formatCells="0" formatColumns="0" formatRows="0" insertColumns="0" insertRows="0" deleteColumns="0" deleteRows="0" selectLockedCells="1" selectUnlockedCells="1"/>
  <autoFilter ref="B1:D126"/>
  <mergeCells count="25">
    <mergeCell ref="A20:A21"/>
    <mergeCell ref="B20:B21"/>
    <mergeCell ref="C15:J15"/>
    <mergeCell ref="C16:J16"/>
    <mergeCell ref="C17:J17"/>
    <mergeCell ref="C18:J18"/>
    <mergeCell ref="A19:B19"/>
    <mergeCell ref="D19:E19"/>
    <mergeCell ref="F19:F20"/>
    <mergeCell ref="G19:G20"/>
    <mergeCell ref="H19:H20"/>
    <mergeCell ref="I19:I20"/>
    <mergeCell ref="C10:E10"/>
    <mergeCell ref="F10:J10"/>
    <mergeCell ref="C11:J11"/>
    <mergeCell ref="C12:J12"/>
    <mergeCell ref="C13:J13"/>
    <mergeCell ref="C14:J14"/>
    <mergeCell ref="J19:J20"/>
    <mergeCell ref="G1:J1"/>
    <mergeCell ref="F2:J2"/>
    <mergeCell ref="G3:J3"/>
    <mergeCell ref="F4:J4"/>
    <mergeCell ref="G5:J5"/>
    <mergeCell ref="D8:J8"/>
  </mergeCells>
  <printOptions/>
  <pageMargins left="0.2" right="0.21" top="0.48" bottom="0.31496062992126" header="0.33" footer="0.31496062992126"/>
  <pageSetup fitToHeight="0"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J22" sqref="J22"/>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186"/>
  <sheetViews>
    <sheetView zoomScaleSheetLayoutView="80" zoomScalePageLayoutView="0" workbookViewId="0" topLeftCell="A166">
      <selection activeCell="I194" sqref="I194"/>
    </sheetView>
  </sheetViews>
  <sheetFormatPr defaultColWidth="9.140625" defaultRowHeight="15"/>
  <cols>
    <col min="1" max="1" width="17.00390625" style="1" customWidth="1"/>
    <col min="2" max="2" width="10.8515625" style="2" customWidth="1"/>
    <col min="3" max="3" width="3.28125" style="2" bestFit="1" customWidth="1"/>
    <col min="4" max="4" width="15.140625" style="4" customWidth="1"/>
    <col min="5" max="5" width="31.7109375" style="5" customWidth="1"/>
    <col min="6" max="6" width="10.421875" style="3" customWidth="1"/>
    <col min="7" max="7" width="9.7109375" style="10" customWidth="1"/>
    <col min="8" max="8" width="18.57421875" style="33" customWidth="1"/>
    <col min="9" max="9" width="8.57421875" style="51" bestFit="1" customWidth="1"/>
    <col min="10" max="10" width="16.140625" style="34" customWidth="1"/>
    <col min="11" max="11" width="11.421875" style="38" bestFit="1" customWidth="1"/>
    <col min="12" max="12" width="9.57421875" style="93" bestFit="1" customWidth="1"/>
    <col min="13" max="16384" width="9.140625" style="93" customWidth="1"/>
  </cols>
  <sheetData>
    <row r="1" spans="7:10" ht="21.75" customHeight="1">
      <c r="G1" s="235" t="s">
        <v>0</v>
      </c>
      <c r="H1" s="235"/>
      <c r="I1" s="235"/>
      <c r="J1" s="235"/>
    </row>
    <row r="2" spans="5:10" ht="17.25" customHeight="1">
      <c r="E2" s="6"/>
      <c r="F2" s="236" t="s">
        <v>1</v>
      </c>
      <c r="G2" s="236"/>
      <c r="H2" s="236"/>
      <c r="I2" s="236"/>
      <c r="J2" s="236"/>
    </row>
    <row r="3" spans="5:10" ht="17.25" customHeight="1">
      <c r="E3" s="7"/>
      <c r="G3" s="237"/>
      <c r="H3" s="237"/>
      <c r="I3" s="237"/>
      <c r="J3" s="237"/>
    </row>
    <row r="4" spans="5:10" ht="16.5" customHeight="1">
      <c r="E4" s="8"/>
      <c r="F4" s="238" t="s">
        <v>2</v>
      </c>
      <c r="G4" s="238"/>
      <c r="H4" s="238"/>
      <c r="I4" s="238"/>
      <c r="J4" s="238"/>
    </row>
    <row r="5" spans="5:10" ht="16.5" customHeight="1">
      <c r="E5" s="9"/>
      <c r="G5" s="239" t="s">
        <v>382</v>
      </c>
      <c r="H5" s="239"/>
      <c r="I5" s="239"/>
      <c r="J5" s="239"/>
    </row>
    <row r="6" ht="20.25" customHeight="1">
      <c r="J6" s="7"/>
    </row>
    <row r="7" ht="15" customHeight="1"/>
    <row r="8" spans="4:10" ht="45" customHeight="1">
      <c r="D8" s="248" t="s">
        <v>114</v>
      </c>
      <c r="E8" s="248"/>
      <c r="F8" s="248"/>
      <c r="G8" s="248"/>
      <c r="H8" s="248"/>
      <c r="I8" s="248"/>
      <c r="J8" s="248"/>
    </row>
    <row r="9" spans="5:10" ht="15.75" customHeight="1" thickBot="1">
      <c r="E9" s="11"/>
      <c r="F9" s="12"/>
      <c r="G9" s="11"/>
      <c r="H9" s="35"/>
      <c r="J9" s="36"/>
    </row>
    <row r="10" spans="1:10" ht="15" customHeight="1" thickBot="1">
      <c r="A10" s="13"/>
      <c r="B10" s="3"/>
      <c r="C10" s="246" t="s">
        <v>3</v>
      </c>
      <c r="D10" s="247"/>
      <c r="E10" s="247"/>
      <c r="F10" s="240" t="s">
        <v>4</v>
      </c>
      <c r="G10" s="240"/>
      <c r="H10" s="240"/>
      <c r="I10" s="240"/>
      <c r="J10" s="241"/>
    </row>
    <row r="11" spans="1:10" ht="15" customHeight="1" thickBot="1">
      <c r="A11" s="13"/>
      <c r="B11" s="3"/>
      <c r="C11" s="260" t="s">
        <v>5</v>
      </c>
      <c r="D11" s="261"/>
      <c r="E11" s="261"/>
      <c r="F11" s="261"/>
      <c r="G11" s="261"/>
      <c r="H11" s="261"/>
      <c r="I11" s="261"/>
      <c r="J11" s="262"/>
    </row>
    <row r="12" spans="1:10" ht="15" customHeight="1" thickBot="1">
      <c r="A12" s="13"/>
      <c r="B12" s="3"/>
      <c r="C12" s="245" t="s">
        <v>6</v>
      </c>
      <c r="D12" s="240"/>
      <c r="E12" s="240"/>
      <c r="F12" s="240"/>
      <c r="G12" s="240"/>
      <c r="H12" s="240"/>
      <c r="I12" s="240"/>
      <c r="J12" s="241"/>
    </row>
    <row r="13" spans="1:10" ht="154.5" customHeight="1" thickBot="1">
      <c r="A13" s="13"/>
      <c r="B13" s="3"/>
      <c r="C13" s="242" t="s">
        <v>7</v>
      </c>
      <c r="D13" s="243"/>
      <c r="E13" s="243"/>
      <c r="F13" s="243"/>
      <c r="G13" s="243"/>
      <c r="H13" s="243"/>
      <c r="I13" s="243"/>
      <c r="J13" s="244"/>
    </row>
    <row r="14" spans="1:10" ht="18" customHeight="1">
      <c r="A14" s="13"/>
      <c r="B14" s="3"/>
      <c r="C14" s="257" t="s">
        <v>8</v>
      </c>
      <c r="D14" s="258"/>
      <c r="E14" s="258"/>
      <c r="F14" s="258"/>
      <c r="G14" s="258"/>
      <c r="H14" s="258"/>
      <c r="I14" s="258"/>
      <c r="J14" s="259"/>
    </row>
    <row r="15" spans="1:10" ht="18" customHeight="1">
      <c r="A15" s="13"/>
      <c r="B15" s="3"/>
      <c r="C15" s="226" t="s">
        <v>242</v>
      </c>
      <c r="D15" s="227"/>
      <c r="E15" s="227"/>
      <c r="F15" s="227"/>
      <c r="G15" s="227"/>
      <c r="H15" s="227"/>
      <c r="I15" s="227"/>
      <c r="J15" s="228"/>
    </row>
    <row r="16" spans="1:10" ht="18" customHeight="1">
      <c r="A16" s="13"/>
      <c r="B16" s="3"/>
      <c r="C16" s="226" t="s">
        <v>9</v>
      </c>
      <c r="D16" s="227"/>
      <c r="E16" s="227"/>
      <c r="F16" s="227"/>
      <c r="G16" s="227"/>
      <c r="H16" s="227"/>
      <c r="I16" s="227"/>
      <c r="J16" s="228"/>
    </row>
    <row r="17" spans="1:10" ht="18" customHeight="1" thickBot="1">
      <c r="A17" s="13"/>
      <c r="B17" s="3"/>
      <c r="C17" s="249" t="s">
        <v>10</v>
      </c>
      <c r="D17" s="250"/>
      <c r="E17" s="250"/>
      <c r="F17" s="250"/>
      <c r="G17" s="250"/>
      <c r="H17" s="250"/>
      <c r="I17" s="250"/>
      <c r="J17" s="251"/>
    </row>
    <row r="18" spans="1:10" ht="18" customHeight="1">
      <c r="A18" s="13"/>
      <c r="B18" s="3"/>
      <c r="C18" s="252" t="s">
        <v>11</v>
      </c>
      <c r="D18" s="253"/>
      <c r="E18" s="253"/>
      <c r="F18" s="253"/>
      <c r="G18" s="253"/>
      <c r="H18" s="253"/>
      <c r="I18" s="253"/>
      <c r="J18" s="254"/>
    </row>
    <row r="19" spans="1:10" ht="15" customHeight="1">
      <c r="A19" s="222" t="s">
        <v>12</v>
      </c>
      <c r="B19" s="223"/>
      <c r="C19" s="61"/>
      <c r="D19" s="255" t="s">
        <v>13</v>
      </c>
      <c r="E19" s="256"/>
      <c r="F19" s="224" t="s">
        <v>14</v>
      </c>
      <c r="G19" s="224" t="s">
        <v>15</v>
      </c>
      <c r="H19" s="229" t="s">
        <v>16</v>
      </c>
      <c r="I19" s="231" t="s">
        <v>17</v>
      </c>
      <c r="J19" s="233" t="s">
        <v>18</v>
      </c>
    </row>
    <row r="20" spans="1:10" ht="40.5" customHeight="1">
      <c r="A20" s="222" t="s">
        <v>19</v>
      </c>
      <c r="B20" s="223" t="s">
        <v>20</v>
      </c>
      <c r="C20" s="52" t="s">
        <v>163</v>
      </c>
      <c r="D20" s="54" t="s">
        <v>21</v>
      </c>
      <c r="E20" s="14" t="s">
        <v>22</v>
      </c>
      <c r="F20" s="225"/>
      <c r="G20" s="225"/>
      <c r="H20" s="230"/>
      <c r="I20" s="232"/>
      <c r="J20" s="234" t="s">
        <v>23</v>
      </c>
    </row>
    <row r="21" spans="1:10" ht="15" customHeight="1">
      <c r="A21" s="222"/>
      <c r="B21" s="223"/>
      <c r="C21" s="53">
        <v>1</v>
      </c>
      <c r="D21" s="55">
        <v>2</v>
      </c>
      <c r="E21" s="37">
        <v>3</v>
      </c>
      <c r="F21" s="55">
        <v>4</v>
      </c>
      <c r="G21" s="37">
        <v>5</v>
      </c>
      <c r="H21" s="55">
        <v>6</v>
      </c>
      <c r="I21" s="37">
        <v>7</v>
      </c>
      <c r="J21" s="62">
        <v>8</v>
      </c>
    </row>
    <row r="22" spans="1:10" ht="15" customHeight="1" hidden="1">
      <c r="A22" s="40"/>
      <c r="B22" s="16"/>
      <c r="C22" s="273" t="s">
        <v>24</v>
      </c>
      <c r="D22" s="274"/>
      <c r="E22" s="274"/>
      <c r="F22" s="274"/>
      <c r="G22" s="274"/>
      <c r="H22" s="274"/>
      <c r="I22" s="274"/>
      <c r="J22" s="275"/>
    </row>
    <row r="23" spans="1:10" ht="15" customHeight="1" hidden="1">
      <c r="A23" s="40"/>
      <c r="B23" s="16"/>
      <c r="C23" s="273" t="s">
        <v>126</v>
      </c>
      <c r="D23" s="274"/>
      <c r="E23" s="274"/>
      <c r="F23" s="274"/>
      <c r="G23" s="274"/>
      <c r="H23" s="274"/>
      <c r="I23" s="274"/>
      <c r="J23" s="275"/>
    </row>
    <row r="24" spans="1:10" ht="20.25" customHeight="1" hidden="1">
      <c r="A24" s="126"/>
      <c r="B24" s="42">
        <v>4267</v>
      </c>
      <c r="C24" s="63">
        <v>1</v>
      </c>
      <c r="D24" s="56" t="s">
        <v>128</v>
      </c>
      <c r="E24" s="49" t="s">
        <v>32</v>
      </c>
      <c r="F24" s="48" t="s">
        <v>25</v>
      </c>
      <c r="G24" s="48" t="s">
        <v>28</v>
      </c>
      <c r="H24" s="47">
        <v>72</v>
      </c>
      <c r="I24" s="20">
        <v>5000</v>
      </c>
      <c r="J24" s="21">
        <f>H24*I24/1000</f>
        <v>360</v>
      </c>
    </row>
    <row r="25" spans="1:10" ht="20.25" customHeight="1" hidden="1">
      <c r="A25" s="126"/>
      <c r="B25" s="42">
        <v>4267</v>
      </c>
      <c r="C25" s="63">
        <v>2</v>
      </c>
      <c r="D25" s="56" t="s">
        <v>129</v>
      </c>
      <c r="E25" s="23" t="s">
        <v>123</v>
      </c>
      <c r="F25" s="20" t="s">
        <v>25</v>
      </c>
      <c r="G25" s="20" t="s">
        <v>28</v>
      </c>
      <c r="H25" s="19">
        <v>320</v>
      </c>
      <c r="I25" s="20">
        <v>365</v>
      </c>
      <c r="J25" s="21">
        <f>H25*I25/1000</f>
        <v>116.8</v>
      </c>
    </row>
    <row r="26" spans="2:10" ht="20.25" customHeight="1" hidden="1">
      <c r="B26" s="42">
        <v>4261</v>
      </c>
      <c r="C26" s="63">
        <v>3</v>
      </c>
      <c r="D26" s="56" t="s">
        <v>130</v>
      </c>
      <c r="E26" s="49" t="s">
        <v>33</v>
      </c>
      <c r="F26" s="48" t="s">
        <v>25</v>
      </c>
      <c r="G26" s="48" t="s">
        <v>26</v>
      </c>
      <c r="H26" s="47">
        <v>8</v>
      </c>
      <c r="I26" s="48">
        <v>9000</v>
      </c>
      <c r="J26" s="50">
        <f>H26*I26/1000</f>
        <v>72</v>
      </c>
    </row>
    <row r="27" spans="1:10" ht="15" customHeight="1" hidden="1">
      <c r="A27" s="40"/>
      <c r="B27" s="16"/>
      <c r="C27" s="273" t="s">
        <v>127</v>
      </c>
      <c r="D27" s="274"/>
      <c r="E27" s="274"/>
      <c r="F27" s="274"/>
      <c r="G27" s="274"/>
      <c r="H27" s="274"/>
      <c r="I27" s="274"/>
      <c r="J27" s="275"/>
    </row>
    <row r="28" spans="1:10" ht="20.25" customHeight="1" hidden="1">
      <c r="A28" s="126"/>
      <c r="B28" s="42">
        <v>4261</v>
      </c>
      <c r="C28" s="63">
        <v>1</v>
      </c>
      <c r="D28" s="56" t="s">
        <v>131</v>
      </c>
      <c r="E28" s="49" t="s">
        <v>124</v>
      </c>
      <c r="F28" s="48" t="s">
        <v>25</v>
      </c>
      <c r="G28" s="48" t="s">
        <v>26</v>
      </c>
      <c r="H28" s="47">
        <v>5000</v>
      </c>
      <c r="I28" s="48">
        <v>1</v>
      </c>
      <c r="J28" s="50">
        <f aca="true" t="shared" si="0" ref="J28:J33">H28*I28/1000</f>
        <v>5</v>
      </c>
    </row>
    <row r="29" spans="2:10" ht="20.25" customHeight="1" hidden="1">
      <c r="B29" s="42">
        <v>4261</v>
      </c>
      <c r="C29" s="63">
        <v>2</v>
      </c>
      <c r="D29" s="56" t="s">
        <v>132</v>
      </c>
      <c r="E29" s="49" t="s">
        <v>125</v>
      </c>
      <c r="F29" s="48" t="s">
        <v>25</v>
      </c>
      <c r="G29" s="48" t="s">
        <v>26</v>
      </c>
      <c r="H29" s="47">
        <v>8000</v>
      </c>
      <c r="I29" s="48">
        <v>2</v>
      </c>
      <c r="J29" s="50">
        <f t="shared" si="0"/>
        <v>16</v>
      </c>
    </row>
    <row r="30" spans="2:10" ht="20.25" customHeight="1" hidden="1">
      <c r="B30" s="42">
        <v>4261</v>
      </c>
      <c r="C30" s="63">
        <v>3</v>
      </c>
      <c r="D30" s="57" t="s">
        <v>133</v>
      </c>
      <c r="E30" s="49" t="s">
        <v>42</v>
      </c>
      <c r="F30" s="48" t="s">
        <v>25</v>
      </c>
      <c r="G30" s="48" t="s">
        <v>26</v>
      </c>
      <c r="H30" s="47">
        <v>300</v>
      </c>
      <c r="I30" s="48">
        <v>2300</v>
      </c>
      <c r="J30" s="50">
        <f t="shared" si="0"/>
        <v>690</v>
      </c>
    </row>
    <row r="31" spans="2:10" ht="20.25" customHeight="1" hidden="1">
      <c r="B31" s="42">
        <v>4261</v>
      </c>
      <c r="C31" s="63">
        <v>4</v>
      </c>
      <c r="D31" s="65" t="s">
        <v>171</v>
      </c>
      <c r="E31" s="66" t="s">
        <v>172</v>
      </c>
      <c r="F31" s="67" t="s">
        <v>25</v>
      </c>
      <c r="G31" s="67" t="s">
        <v>26</v>
      </c>
      <c r="H31" s="17">
        <v>7000</v>
      </c>
      <c r="I31" s="67">
        <v>5</v>
      </c>
      <c r="J31" s="68">
        <f t="shared" si="0"/>
        <v>35</v>
      </c>
    </row>
    <row r="32" spans="2:10" ht="20.25" customHeight="1" hidden="1">
      <c r="B32" s="42">
        <v>4261</v>
      </c>
      <c r="C32" s="63">
        <v>5</v>
      </c>
      <c r="D32" s="65" t="s">
        <v>173</v>
      </c>
      <c r="E32" s="66" t="s">
        <v>172</v>
      </c>
      <c r="F32" s="67" t="s">
        <v>25</v>
      </c>
      <c r="G32" s="67" t="s">
        <v>26</v>
      </c>
      <c r="H32" s="17">
        <v>25000</v>
      </c>
      <c r="I32" s="67">
        <v>2</v>
      </c>
      <c r="J32" s="68">
        <f t="shared" si="0"/>
        <v>50</v>
      </c>
    </row>
    <row r="33" spans="2:10" ht="20.25" customHeight="1" hidden="1">
      <c r="B33" s="42">
        <v>4261</v>
      </c>
      <c r="C33" s="63">
        <v>6</v>
      </c>
      <c r="D33" s="65" t="s">
        <v>217</v>
      </c>
      <c r="E33" s="66" t="s">
        <v>255</v>
      </c>
      <c r="F33" s="67" t="s">
        <v>25</v>
      </c>
      <c r="G33" s="67" t="s">
        <v>174</v>
      </c>
      <c r="H33" s="17">
        <v>800</v>
      </c>
      <c r="I33" s="67">
        <v>750</v>
      </c>
      <c r="J33" s="68">
        <f t="shared" si="0"/>
        <v>600</v>
      </c>
    </row>
    <row r="34" spans="1:10" ht="15" customHeight="1" hidden="1">
      <c r="A34" s="40"/>
      <c r="B34" s="16"/>
      <c r="C34" s="273" t="s">
        <v>161</v>
      </c>
      <c r="D34" s="274"/>
      <c r="E34" s="274"/>
      <c r="F34" s="274"/>
      <c r="G34" s="274"/>
      <c r="H34" s="274"/>
      <c r="I34" s="274"/>
      <c r="J34" s="275"/>
    </row>
    <row r="35" spans="1:10" ht="20.25" customHeight="1" hidden="1">
      <c r="A35" s="30"/>
      <c r="B35" s="42">
        <v>4261</v>
      </c>
      <c r="C35" s="63">
        <v>1</v>
      </c>
      <c r="D35" s="58" t="s">
        <v>175</v>
      </c>
      <c r="E35" s="22" t="s">
        <v>167</v>
      </c>
      <c r="F35" s="48" t="s">
        <v>25</v>
      </c>
      <c r="G35" s="48" t="s">
        <v>26</v>
      </c>
      <c r="H35" s="19">
        <v>180</v>
      </c>
      <c r="I35" s="20">
        <v>500</v>
      </c>
      <c r="J35" s="50">
        <f>H35*I35/1000</f>
        <v>90</v>
      </c>
    </row>
    <row r="36" spans="1:10" ht="20.25" customHeight="1" hidden="1">
      <c r="A36" s="30"/>
      <c r="B36" s="42">
        <v>4261</v>
      </c>
      <c r="C36" s="63">
        <v>2</v>
      </c>
      <c r="D36" s="77" t="s">
        <v>245</v>
      </c>
      <c r="E36" s="69" t="s">
        <v>92</v>
      </c>
      <c r="F36" s="67" t="s">
        <v>25</v>
      </c>
      <c r="G36" s="67" t="s">
        <v>93</v>
      </c>
      <c r="H36" s="19">
        <v>600</v>
      </c>
      <c r="I36" s="20">
        <v>60</v>
      </c>
      <c r="J36" s="21">
        <f>H36*I36/1000</f>
        <v>36</v>
      </c>
    </row>
    <row r="37" spans="1:10" ht="20.25" customHeight="1" hidden="1">
      <c r="A37" s="30"/>
      <c r="B37" s="42">
        <v>4261</v>
      </c>
      <c r="C37" s="63">
        <v>3</v>
      </c>
      <c r="D37" s="58" t="s">
        <v>176</v>
      </c>
      <c r="E37" s="22" t="s">
        <v>220</v>
      </c>
      <c r="F37" s="67" t="s">
        <v>25</v>
      </c>
      <c r="G37" s="20" t="s">
        <v>26</v>
      </c>
      <c r="H37" s="19">
        <v>550</v>
      </c>
      <c r="I37" s="20">
        <v>36</v>
      </c>
      <c r="J37" s="21">
        <f aca="true" t="shared" si="1" ref="J37:J50">H37*I37/1000</f>
        <v>19.8</v>
      </c>
    </row>
    <row r="38" spans="1:10" ht="24.75" customHeight="1" hidden="1">
      <c r="A38" s="30"/>
      <c r="B38" s="42">
        <v>4261</v>
      </c>
      <c r="C38" s="63">
        <v>4</v>
      </c>
      <c r="D38" s="65" t="s">
        <v>253</v>
      </c>
      <c r="E38" s="69" t="s">
        <v>177</v>
      </c>
      <c r="F38" s="67" t="s">
        <v>25</v>
      </c>
      <c r="G38" s="67" t="s">
        <v>26</v>
      </c>
      <c r="H38" s="17">
        <v>50</v>
      </c>
      <c r="I38" s="67">
        <v>700</v>
      </c>
      <c r="J38" s="21">
        <f t="shared" si="1"/>
        <v>35</v>
      </c>
    </row>
    <row r="39" spans="1:10" ht="24.75" customHeight="1" hidden="1">
      <c r="A39" s="30"/>
      <c r="B39" s="42">
        <v>4261</v>
      </c>
      <c r="C39" s="63">
        <v>5</v>
      </c>
      <c r="D39" s="90" t="s">
        <v>178</v>
      </c>
      <c r="E39" s="69" t="s">
        <v>237</v>
      </c>
      <c r="F39" s="67" t="s">
        <v>25</v>
      </c>
      <c r="G39" s="67" t="s">
        <v>28</v>
      </c>
      <c r="H39" s="17">
        <v>600</v>
      </c>
      <c r="I39" s="67">
        <v>20</v>
      </c>
      <c r="J39" s="21">
        <f t="shared" si="1"/>
        <v>12</v>
      </c>
    </row>
    <row r="40" spans="1:10" ht="24.75" customHeight="1" hidden="1">
      <c r="A40" s="30"/>
      <c r="B40" s="42">
        <v>4261</v>
      </c>
      <c r="C40" s="63">
        <v>6</v>
      </c>
      <c r="D40" s="90" t="s">
        <v>180</v>
      </c>
      <c r="E40" s="69" t="s">
        <v>238</v>
      </c>
      <c r="F40" s="67" t="s">
        <v>25</v>
      </c>
      <c r="G40" s="67" t="s">
        <v>28</v>
      </c>
      <c r="H40" s="17">
        <v>1100</v>
      </c>
      <c r="I40" s="67">
        <v>24</v>
      </c>
      <c r="J40" s="21">
        <f t="shared" si="1"/>
        <v>26.4</v>
      </c>
    </row>
    <row r="41" spans="1:10" ht="24.75" customHeight="1" hidden="1">
      <c r="A41" s="30"/>
      <c r="B41" s="42">
        <v>4261</v>
      </c>
      <c r="C41" s="63">
        <v>7</v>
      </c>
      <c r="D41" s="58" t="s">
        <v>181</v>
      </c>
      <c r="E41" s="22" t="s">
        <v>179</v>
      </c>
      <c r="F41" s="20" t="s">
        <v>25</v>
      </c>
      <c r="G41" s="20" t="s">
        <v>28</v>
      </c>
      <c r="H41" s="19">
        <v>400</v>
      </c>
      <c r="I41" s="20">
        <v>10</v>
      </c>
      <c r="J41" s="21">
        <f t="shared" si="1"/>
        <v>4</v>
      </c>
    </row>
    <row r="42" spans="1:10" ht="20.25" customHeight="1" hidden="1">
      <c r="A42" s="30"/>
      <c r="B42" s="42">
        <v>4261</v>
      </c>
      <c r="C42" s="63">
        <v>8</v>
      </c>
      <c r="D42" s="58" t="s">
        <v>246</v>
      </c>
      <c r="E42" s="22" t="s">
        <v>251</v>
      </c>
      <c r="F42" s="20" t="s">
        <v>25</v>
      </c>
      <c r="G42" s="20" t="s">
        <v>26</v>
      </c>
      <c r="H42" s="19">
        <v>1000</v>
      </c>
      <c r="I42" s="20">
        <v>10</v>
      </c>
      <c r="J42" s="21">
        <f t="shared" si="1"/>
        <v>10</v>
      </c>
    </row>
    <row r="43" spans="1:10" ht="20.25" customHeight="1" hidden="1">
      <c r="A43" s="30"/>
      <c r="B43" s="42">
        <v>4261</v>
      </c>
      <c r="C43" s="63">
        <v>12</v>
      </c>
      <c r="D43" s="65" t="s">
        <v>188</v>
      </c>
      <c r="E43" s="69" t="s">
        <v>189</v>
      </c>
      <c r="F43" s="20" t="s">
        <v>25</v>
      </c>
      <c r="G43" s="67" t="s">
        <v>174</v>
      </c>
      <c r="H43" s="19">
        <v>700</v>
      </c>
      <c r="I43" s="20">
        <v>20</v>
      </c>
      <c r="J43" s="21">
        <f>H43*I43/1000</f>
        <v>14</v>
      </c>
    </row>
    <row r="44" spans="1:10" ht="20.25" customHeight="1" hidden="1">
      <c r="A44" s="30"/>
      <c r="B44" s="42">
        <v>4261</v>
      </c>
      <c r="C44" s="63">
        <v>9</v>
      </c>
      <c r="D44" s="65" t="s">
        <v>182</v>
      </c>
      <c r="E44" s="69" t="s">
        <v>183</v>
      </c>
      <c r="F44" s="67" t="s">
        <v>25</v>
      </c>
      <c r="G44" s="67" t="s">
        <v>26</v>
      </c>
      <c r="H44" s="19">
        <v>1100</v>
      </c>
      <c r="I44" s="20">
        <v>2</v>
      </c>
      <c r="J44" s="21">
        <f t="shared" si="1"/>
        <v>2.2</v>
      </c>
    </row>
    <row r="45" spans="1:10" ht="20.25" customHeight="1" hidden="1">
      <c r="A45" s="30"/>
      <c r="B45" s="42">
        <v>4261</v>
      </c>
      <c r="C45" s="63">
        <v>10</v>
      </c>
      <c r="D45" s="58" t="s">
        <v>184</v>
      </c>
      <c r="E45" s="22" t="s">
        <v>185</v>
      </c>
      <c r="F45" s="20" t="s">
        <v>25</v>
      </c>
      <c r="G45" s="67" t="s">
        <v>26</v>
      </c>
      <c r="H45" s="19">
        <v>1200</v>
      </c>
      <c r="I45" s="20">
        <v>4</v>
      </c>
      <c r="J45" s="21">
        <f t="shared" si="1"/>
        <v>4.8</v>
      </c>
    </row>
    <row r="46" spans="1:10" ht="20.25" customHeight="1" hidden="1">
      <c r="A46" s="30"/>
      <c r="B46" s="42">
        <v>4261</v>
      </c>
      <c r="C46" s="63">
        <v>11</v>
      </c>
      <c r="D46" s="58" t="s">
        <v>186</v>
      </c>
      <c r="E46" s="22" t="s">
        <v>187</v>
      </c>
      <c r="F46" s="20" t="s">
        <v>25</v>
      </c>
      <c r="G46" s="67" t="s">
        <v>26</v>
      </c>
      <c r="H46" s="19">
        <v>120</v>
      </c>
      <c r="I46" s="20">
        <v>50</v>
      </c>
      <c r="J46" s="21">
        <f t="shared" si="1"/>
        <v>6</v>
      </c>
    </row>
    <row r="47" spans="1:10" ht="20.25" customHeight="1" hidden="1">
      <c r="A47" s="30"/>
      <c r="B47" s="42">
        <v>4261</v>
      </c>
      <c r="C47" s="63">
        <v>13</v>
      </c>
      <c r="D47" s="65" t="s">
        <v>247</v>
      </c>
      <c r="E47" s="69" t="s">
        <v>239</v>
      </c>
      <c r="F47" s="20" t="s">
        <v>25</v>
      </c>
      <c r="G47" s="20" t="s">
        <v>221</v>
      </c>
      <c r="H47" s="19">
        <v>200</v>
      </c>
      <c r="I47" s="20">
        <v>24</v>
      </c>
      <c r="J47" s="21">
        <f t="shared" si="1"/>
        <v>4.8</v>
      </c>
    </row>
    <row r="48" spans="1:10" ht="28.5" customHeight="1" hidden="1">
      <c r="A48" s="30"/>
      <c r="B48" s="42">
        <v>4261</v>
      </c>
      <c r="C48" s="63">
        <v>14</v>
      </c>
      <c r="D48" s="72" t="s">
        <v>191</v>
      </c>
      <c r="E48" s="69" t="s">
        <v>241</v>
      </c>
      <c r="F48" s="20" t="s">
        <v>25</v>
      </c>
      <c r="G48" s="20" t="s">
        <v>26</v>
      </c>
      <c r="H48" s="19">
        <v>25000</v>
      </c>
      <c r="I48" s="20">
        <v>1</v>
      </c>
      <c r="J48" s="21">
        <f t="shared" si="1"/>
        <v>25</v>
      </c>
    </row>
    <row r="49" spans="1:10" ht="20.25" customHeight="1" hidden="1">
      <c r="A49" s="30"/>
      <c r="B49" s="42">
        <v>4261</v>
      </c>
      <c r="C49" s="63">
        <v>15</v>
      </c>
      <c r="D49" s="77" t="s">
        <v>222</v>
      </c>
      <c r="E49" s="69" t="s">
        <v>252</v>
      </c>
      <c r="F49" s="20" t="s">
        <v>25</v>
      </c>
      <c r="G49" s="20" t="s">
        <v>26</v>
      </c>
      <c r="H49" s="19">
        <v>15000</v>
      </c>
      <c r="I49" s="20">
        <v>2</v>
      </c>
      <c r="J49" s="21">
        <f t="shared" si="1"/>
        <v>30</v>
      </c>
    </row>
    <row r="50" spans="1:10" ht="20.25" customHeight="1" hidden="1">
      <c r="A50" s="30"/>
      <c r="B50" s="42">
        <v>4261</v>
      </c>
      <c r="C50" s="63">
        <v>16</v>
      </c>
      <c r="D50" s="77" t="s">
        <v>248</v>
      </c>
      <c r="E50" s="69" t="s">
        <v>240</v>
      </c>
      <c r="F50" s="20" t="s">
        <v>25</v>
      </c>
      <c r="G50" s="20" t="s">
        <v>26</v>
      </c>
      <c r="H50" s="19">
        <v>2000</v>
      </c>
      <c r="I50" s="20">
        <v>2</v>
      </c>
      <c r="J50" s="21">
        <f t="shared" si="1"/>
        <v>4</v>
      </c>
    </row>
    <row r="51" spans="2:10" ht="15.75" customHeight="1" hidden="1">
      <c r="B51" s="42"/>
      <c r="C51" s="273" t="s">
        <v>250</v>
      </c>
      <c r="D51" s="274"/>
      <c r="E51" s="274"/>
      <c r="F51" s="274"/>
      <c r="G51" s="274"/>
      <c r="H51" s="274"/>
      <c r="I51" s="274"/>
      <c r="J51" s="275"/>
    </row>
    <row r="52" spans="1:10" ht="20.25" customHeight="1" hidden="1">
      <c r="A52" s="30"/>
      <c r="B52" s="42">
        <v>4252</v>
      </c>
      <c r="C52" s="64">
        <v>1</v>
      </c>
      <c r="D52" s="77" t="s">
        <v>170</v>
      </c>
      <c r="E52" s="69" t="s">
        <v>169</v>
      </c>
      <c r="F52" s="20" t="s">
        <v>25</v>
      </c>
      <c r="G52" s="20" t="s">
        <v>26</v>
      </c>
      <c r="H52" s="19">
        <v>65000</v>
      </c>
      <c r="I52" s="20">
        <v>1</v>
      </c>
      <c r="J52" s="21">
        <f>H52*I52/1000</f>
        <v>65</v>
      </c>
    </row>
    <row r="53" spans="1:10" ht="20.25" customHeight="1" hidden="1">
      <c r="A53" s="30"/>
      <c r="B53" s="42">
        <v>4252</v>
      </c>
      <c r="C53" s="64">
        <v>2</v>
      </c>
      <c r="D53" s="77" t="s">
        <v>225</v>
      </c>
      <c r="E53" s="69" t="s">
        <v>169</v>
      </c>
      <c r="F53" s="20" t="s">
        <v>25</v>
      </c>
      <c r="G53" s="20" t="s">
        <v>26</v>
      </c>
      <c r="H53" s="19">
        <v>40000</v>
      </c>
      <c r="I53" s="20">
        <v>2</v>
      </c>
      <c r="J53" s="21">
        <f>H53*I53/1000</f>
        <v>80</v>
      </c>
    </row>
    <row r="54" spans="1:10" ht="20.25" customHeight="1" hidden="1">
      <c r="A54" s="30"/>
      <c r="B54" s="42"/>
      <c r="C54" s="273" t="s">
        <v>368</v>
      </c>
      <c r="D54" s="274"/>
      <c r="E54" s="274"/>
      <c r="F54" s="274"/>
      <c r="G54" s="274"/>
      <c r="H54" s="274"/>
      <c r="I54" s="274"/>
      <c r="J54" s="275"/>
    </row>
    <row r="55" spans="1:10" ht="20.25" customHeight="1" hidden="1">
      <c r="A55" s="30"/>
      <c r="B55" s="42">
        <v>4261</v>
      </c>
      <c r="C55" s="64">
        <v>1</v>
      </c>
      <c r="D55" s="77" t="s">
        <v>359</v>
      </c>
      <c r="E55" s="69" t="s">
        <v>352</v>
      </c>
      <c r="F55" s="20" t="s">
        <v>25</v>
      </c>
      <c r="G55" s="20" t="s">
        <v>26</v>
      </c>
      <c r="H55" s="19">
        <v>15000</v>
      </c>
      <c r="I55" s="20">
        <v>14</v>
      </c>
      <c r="J55" s="21">
        <f aca="true" t="shared" si="2" ref="J55:J66">H55*I55/1000</f>
        <v>210</v>
      </c>
    </row>
    <row r="56" spans="1:10" ht="20.25" customHeight="1" hidden="1">
      <c r="A56" s="30"/>
      <c r="B56" s="42">
        <v>4261</v>
      </c>
      <c r="C56" s="64">
        <v>2</v>
      </c>
      <c r="D56" s="77" t="s">
        <v>360</v>
      </c>
      <c r="E56" s="69" t="s">
        <v>353</v>
      </c>
      <c r="F56" s="20" t="s">
        <v>25</v>
      </c>
      <c r="G56" s="20" t="s">
        <v>26</v>
      </c>
      <c r="H56" s="19">
        <v>6500</v>
      </c>
      <c r="I56" s="20">
        <v>9</v>
      </c>
      <c r="J56" s="21">
        <f t="shared" si="2"/>
        <v>58.5</v>
      </c>
    </row>
    <row r="57" spans="1:10" ht="20.25" customHeight="1" hidden="1">
      <c r="A57" s="30"/>
      <c r="B57" s="42">
        <v>4261</v>
      </c>
      <c r="C57" s="64">
        <v>3</v>
      </c>
      <c r="D57" s="77" t="s">
        <v>361</v>
      </c>
      <c r="E57" s="69" t="s">
        <v>354</v>
      </c>
      <c r="F57" s="20" t="s">
        <v>25</v>
      </c>
      <c r="G57" s="20" t="s">
        <v>26</v>
      </c>
      <c r="H57" s="19">
        <v>8000</v>
      </c>
      <c r="I57" s="20">
        <v>4</v>
      </c>
      <c r="J57" s="21">
        <f t="shared" si="2"/>
        <v>32</v>
      </c>
    </row>
    <row r="58" spans="1:10" ht="20.25" customHeight="1" hidden="1">
      <c r="A58" s="30"/>
      <c r="B58" s="42">
        <v>4261</v>
      </c>
      <c r="C58" s="64">
        <v>4</v>
      </c>
      <c r="D58" s="77" t="s">
        <v>361</v>
      </c>
      <c r="E58" s="69" t="s">
        <v>354</v>
      </c>
      <c r="F58" s="20" t="s">
        <v>25</v>
      </c>
      <c r="G58" s="20" t="s">
        <v>26</v>
      </c>
      <c r="H58" s="19">
        <v>8000</v>
      </c>
      <c r="I58" s="20">
        <v>16</v>
      </c>
      <c r="J58" s="21">
        <f t="shared" si="2"/>
        <v>128</v>
      </c>
    </row>
    <row r="59" spans="1:10" ht="15" hidden="1">
      <c r="A59" s="30"/>
      <c r="B59" s="42">
        <v>4261</v>
      </c>
      <c r="C59" s="64">
        <v>5</v>
      </c>
      <c r="D59" s="77" t="s">
        <v>226</v>
      </c>
      <c r="E59" s="69" t="s">
        <v>356</v>
      </c>
      <c r="F59" s="20" t="s">
        <v>25</v>
      </c>
      <c r="G59" s="20" t="s">
        <v>26</v>
      </c>
      <c r="H59" s="19">
        <v>5000</v>
      </c>
      <c r="I59" s="20">
        <v>10</v>
      </c>
      <c r="J59" s="21">
        <f t="shared" si="2"/>
        <v>50</v>
      </c>
    </row>
    <row r="60" spans="1:10" ht="27" hidden="1">
      <c r="A60" s="30"/>
      <c r="B60" s="42">
        <v>4261</v>
      </c>
      <c r="C60" s="64">
        <v>6</v>
      </c>
      <c r="D60" s="77" t="s">
        <v>362</v>
      </c>
      <c r="E60" s="69" t="s">
        <v>355</v>
      </c>
      <c r="F60" s="20" t="s">
        <v>25</v>
      </c>
      <c r="G60" s="20" t="s">
        <v>26</v>
      </c>
      <c r="H60" s="19">
        <v>1500</v>
      </c>
      <c r="I60" s="20">
        <v>10</v>
      </c>
      <c r="J60" s="21">
        <f t="shared" si="2"/>
        <v>15</v>
      </c>
    </row>
    <row r="61" spans="1:10" ht="20.25" customHeight="1" hidden="1">
      <c r="A61" s="30"/>
      <c r="B61" s="42">
        <v>4261</v>
      </c>
      <c r="C61" s="64">
        <v>7</v>
      </c>
      <c r="D61" s="77" t="s">
        <v>363</v>
      </c>
      <c r="E61" s="69" t="s">
        <v>357</v>
      </c>
      <c r="F61" s="20" t="s">
        <v>25</v>
      </c>
      <c r="G61" s="20" t="s">
        <v>26</v>
      </c>
      <c r="H61" s="19">
        <v>40000</v>
      </c>
      <c r="I61" s="20">
        <v>5</v>
      </c>
      <c r="J61" s="21">
        <f t="shared" si="2"/>
        <v>200</v>
      </c>
    </row>
    <row r="62" spans="1:10" ht="20.25" customHeight="1" hidden="1">
      <c r="A62" s="30"/>
      <c r="B62" s="42">
        <v>4261</v>
      </c>
      <c r="C62" s="64">
        <v>8</v>
      </c>
      <c r="D62" s="77" t="s">
        <v>364</v>
      </c>
      <c r="E62" s="69" t="s">
        <v>358</v>
      </c>
      <c r="F62" s="20" t="s">
        <v>25</v>
      </c>
      <c r="G62" s="20" t="s">
        <v>26</v>
      </c>
      <c r="H62" s="19">
        <v>170000</v>
      </c>
      <c r="I62" s="20">
        <v>1</v>
      </c>
      <c r="J62" s="21">
        <f t="shared" si="2"/>
        <v>170</v>
      </c>
    </row>
    <row r="63" spans="1:10" ht="27" customHeight="1" hidden="1">
      <c r="A63" s="30"/>
      <c r="B63" s="42">
        <v>4261</v>
      </c>
      <c r="C63" s="64">
        <v>9</v>
      </c>
      <c r="D63" s="77" t="s">
        <v>365</v>
      </c>
      <c r="E63" s="69" t="s">
        <v>369</v>
      </c>
      <c r="F63" s="20" t="s">
        <v>25</v>
      </c>
      <c r="G63" s="20" t="s">
        <v>26</v>
      </c>
      <c r="H63" s="19">
        <v>12000</v>
      </c>
      <c r="I63" s="20">
        <v>1</v>
      </c>
      <c r="J63" s="21">
        <f t="shared" si="2"/>
        <v>12</v>
      </c>
    </row>
    <row r="64" spans="1:11" ht="27" hidden="1">
      <c r="A64" s="30"/>
      <c r="B64" s="42">
        <v>4261</v>
      </c>
      <c r="C64" s="64">
        <v>10</v>
      </c>
      <c r="D64" s="77" t="s">
        <v>366</v>
      </c>
      <c r="E64" s="69" t="s">
        <v>370</v>
      </c>
      <c r="F64" s="20" t="s">
        <v>25</v>
      </c>
      <c r="G64" s="20" t="s">
        <v>26</v>
      </c>
      <c r="H64" s="19">
        <v>10000</v>
      </c>
      <c r="I64" s="20">
        <v>2</v>
      </c>
      <c r="J64" s="21">
        <f t="shared" si="2"/>
        <v>20</v>
      </c>
      <c r="K64" s="93"/>
    </row>
    <row r="65" spans="1:11" ht="40.5" hidden="1">
      <c r="A65" s="30"/>
      <c r="B65" s="42">
        <v>4261</v>
      </c>
      <c r="C65" s="64">
        <v>11</v>
      </c>
      <c r="D65" s="77" t="s">
        <v>367</v>
      </c>
      <c r="E65" s="69" t="s">
        <v>371</v>
      </c>
      <c r="F65" s="20" t="s">
        <v>25</v>
      </c>
      <c r="G65" s="20" t="s">
        <v>26</v>
      </c>
      <c r="H65" s="19">
        <v>25000</v>
      </c>
      <c r="I65" s="20">
        <v>1</v>
      </c>
      <c r="J65" s="21">
        <f t="shared" si="2"/>
        <v>25</v>
      </c>
      <c r="K65" s="121"/>
    </row>
    <row r="66" spans="1:11" ht="54" hidden="1">
      <c r="A66" s="30"/>
      <c r="B66" s="42">
        <v>4261</v>
      </c>
      <c r="C66" s="64">
        <v>12</v>
      </c>
      <c r="D66" s="77" t="s">
        <v>377</v>
      </c>
      <c r="E66" s="69" t="s">
        <v>378</v>
      </c>
      <c r="F66" s="20" t="s">
        <v>25</v>
      </c>
      <c r="G66" s="20" t="s">
        <v>26</v>
      </c>
      <c r="H66" s="19">
        <v>6000</v>
      </c>
      <c r="I66" s="20">
        <v>4</v>
      </c>
      <c r="J66" s="21">
        <f t="shared" si="2"/>
        <v>24</v>
      </c>
      <c r="K66" s="121"/>
    </row>
    <row r="67" spans="1:12" s="38" customFormat="1" ht="18" customHeight="1" hidden="1">
      <c r="A67" s="29"/>
      <c r="B67" s="42"/>
      <c r="C67" s="267" t="s">
        <v>43</v>
      </c>
      <c r="D67" s="268"/>
      <c r="E67" s="268"/>
      <c r="F67" s="268"/>
      <c r="G67" s="268"/>
      <c r="H67" s="268"/>
      <c r="I67" s="268"/>
      <c r="J67" s="269"/>
      <c r="L67" s="93"/>
    </row>
    <row r="68" spans="1:10" s="38" customFormat="1" ht="20.25" customHeight="1" hidden="1">
      <c r="A68" s="43"/>
      <c r="B68" s="24">
        <v>4214</v>
      </c>
      <c r="C68" s="96">
        <v>1</v>
      </c>
      <c r="D68" s="58" t="s">
        <v>134</v>
      </c>
      <c r="E68" s="22" t="s">
        <v>56</v>
      </c>
      <c r="F68" s="20" t="s">
        <v>25</v>
      </c>
      <c r="G68" s="20" t="s">
        <v>44</v>
      </c>
      <c r="H68" s="19">
        <v>636000</v>
      </c>
      <c r="I68" s="20">
        <v>1</v>
      </c>
      <c r="J68" s="21">
        <f aca="true" t="shared" si="3" ref="J68:J84">H68*I68/1000</f>
        <v>636</v>
      </c>
    </row>
    <row r="69" spans="1:10" s="38" customFormat="1" ht="33.75" customHeight="1" hidden="1">
      <c r="A69" s="276"/>
      <c r="B69" s="24">
        <v>4251</v>
      </c>
      <c r="C69" s="96">
        <v>2</v>
      </c>
      <c r="D69" s="58" t="s">
        <v>135</v>
      </c>
      <c r="E69" s="22" t="s">
        <v>46</v>
      </c>
      <c r="F69" s="20" t="s">
        <v>25</v>
      </c>
      <c r="G69" s="20" t="s">
        <v>47</v>
      </c>
      <c r="H69" s="19">
        <v>20000</v>
      </c>
      <c r="I69" s="20">
        <v>12</v>
      </c>
      <c r="J69" s="21">
        <f t="shared" si="3"/>
        <v>240</v>
      </c>
    </row>
    <row r="70" spans="1:10" s="38" customFormat="1" ht="33" customHeight="1" hidden="1">
      <c r="A70" s="276"/>
      <c r="B70" s="24">
        <v>4214</v>
      </c>
      <c r="C70" s="96">
        <v>3</v>
      </c>
      <c r="D70" s="58" t="s">
        <v>136</v>
      </c>
      <c r="E70" s="22" t="s">
        <v>55</v>
      </c>
      <c r="F70" s="20" t="s">
        <v>25</v>
      </c>
      <c r="G70" s="20" t="s">
        <v>44</v>
      </c>
      <c r="H70" s="19">
        <v>96000</v>
      </c>
      <c r="I70" s="20">
        <v>1</v>
      </c>
      <c r="J70" s="21">
        <f t="shared" si="3"/>
        <v>96</v>
      </c>
    </row>
    <row r="71" spans="1:10" s="38" customFormat="1" ht="24" customHeight="1" hidden="1">
      <c r="A71" s="73"/>
      <c r="B71" s="24">
        <v>4214</v>
      </c>
      <c r="C71" s="96">
        <v>4</v>
      </c>
      <c r="D71" s="58" t="s">
        <v>137</v>
      </c>
      <c r="E71" s="22" t="s">
        <v>54</v>
      </c>
      <c r="F71" s="20" t="s">
        <v>25</v>
      </c>
      <c r="G71" s="20" t="s">
        <v>44</v>
      </c>
      <c r="H71" s="19">
        <f>(11800+4000+50000)*12</f>
        <v>789600</v>
      </c>
      <c r="I71" s="20">
        <v>1</v>
      </c>
      <c r="J71" s="21">
        <f t="shared" si="3"/>
        <v>789.6</v>
      </c>
    </row>
    <row r="72" spans="1:10" s="38" customFormat="1" ht="24" customHeight="1" hidden="1">
      <c r="A72" s="73"/>
      <c r="B72" s="24">
        <v>4214</v>
      </c>
      <c r="C72" s="96">
        <v>5</v>
      </c>
      <c r="D72" s="58" t="s">
        <v>138</v>
      </c>
      <c r="E72" s="22" t="s">
        <v>53</v>
      </c>
      <c r="F72" s="20" t="s">
        <v>25</v>
      </c>
      <c r="G72" s="20" t="s">
        <v>44</v>
      </c>
      <c r="H72" s="19">
        <f>120000*12</f>
        <v>1440000</v>
      </c>
      <c r="I72" s="20">
        <v>1</v>
      </c>
      <c r="J72" s="21">
        <f t="shared" si="3"/>
        <v>1440</v>
      </c>
    </row>
    <row r="73" spans="1:10" s="38" customFormat="1" ht="35.25" customHeight="1" hidden="1">
      <c r="A73" s="89"/>
      <c r="B73" s="24">
        <v>4214</v>
      </c>
      <c r="C73" s="96">
        <v>6</v>
      </c>
      <c r="D73" s="58" t="s">
        <v>139</v>
      </c>
      <c r="E73" s="22" t="s">
        <v>147</v>
      </c>
      <c r="F73" s="20" t="s">
        <v>25</v>
      </c>
      <c r="G73" s="20" t="s">
        <v>44</v>
      </c>
      <c r="H73" s="19">
        <v>18000</v>
      </c>
      <c r="I73" s="20">
        <v>1</v>
      </c>
      <c r="J73" s="21">
        <f>H73*I73/1000</f>
        <v>18</v>
      </c>
    </row>
    <row r="74" spans="1:10" s="38" customFormat="1" ht="20.25" customHeight="1" hidden="1">
      <c r="A74" s="89"/>
      <c r="B74" s="24">
        <v>4214</v>
      </c>
      <c r="C74" s="96">
        <v>7</v>
      </c>
      <c r="D74" s="58" t="s">
        <v>140</v>
      </c>
      <c r="E74" s="22" t="s">
        <v>112</v>
      </c>
      <c r="F74" s="20" t="s">
        <v>25</v>
      </c>
      <c r="G74" s="20" t="s">
        <v>44</v>
      </c>
      <c r="H74" s="19">
        <v>12000</v>
      </c>
      <c r="I74" s="20">
        <v>1</v>
      </c>
      <c r="J74" s="21">
        <f>H74*I74/1000</f>
        <v>12</v>
      </c>
    </row>
    <row r="75" spans="1:10" s="38" customFormat="1" ht="20.25" customHeight="1" hidden="1">
      <c r="A75" s="73"/>
      <c r="B75" s="24">
        <v>4213</v>
      </c>
      <c r="C75" s="96">
        <v>8</v>
      </c>
      <c r="D75" s="58" t="s">
        <v>141</v>
      </c>
      <c r="E75" s="22" t="s">
        <v>52</v>
      </c>
      <c r="F75" s="20" t="s">
        <v>25</v>
      </c>
      <c r="G75" s="20" t="s">
        <v>49</v>
      </c>
      <c r="H75" s="19">
        <v>192</v>
      </c>
      <c r="I75" s="20">
        <v>575</v>
      </c>
      <c r="J75" s="21">
        <f t="shared" si="3"/>
        <v>110.4</v>
      </c>
    </row>
    <row r="76" spans="1:10" s="38" customFormat="1" ht="20.25" customHeight="1" hidden="1">
      <c r="A76" s="73"/>
      <c r="B76" s="24">
        <v>4212</v>
      </c>
      <c r="C76" s="96">
        <v>9</v>
      </c>
      <c r="D76" s="58" t="s">
        <v>142</v>
      </c>
      <c r="E76" s="22" t="s">
        <v>48</v>
      </c>
      <c r="F76" s="20" t="s">
        <v>25</v>
      </c>
      <c r="G76" s="20" t="s">
        <v>49</v>
      </c>
      <c r="H76" s="19">
        <v>139</v>
      </c>
      <c r="I76" s="20">
        <v>16500</v>
      </c>
      <c r="J76" s="21">
        <f t="shared" si="3"/>
        <v>2293.5</v>
      </c>
    </row>
    <row r="77" spans="1:10" s="38" customFormat="1" ht="20.25" customHeight="1" hidden="1">
      <c r="A77" s="73"/>
      <c r="B77" s="24">
        <v>4212</v>
      </c>
      <c r="C77" s="96">
        <v>10</v>
      </c>
      <c r="D77" s="58" t="s">
        <v>143</v>
      </c>
      <c r="E77" s="22" t="s">
        <v>50</v>
      </c>
      <c r="F77" s="20" t="s">
        <v>25</v>
      </c>
      <c r="G77" s="20" t="s">
        <v>51</v>
      </c>
      <c r="H77" s="19">
        <v>45</v>
      </c>
      <c r="I77" s="20">
        <v>103000</v>
      </c>
      <c r="J77" s="21">
        <f t="shared" si="3"/>
        <v>4635</v>
      </c>
    </row>
    <row r="78" spans="1:10" s="38" customFormat="1" ht="20.25" customHeight="1" hidden="1">
      <c r="A78" s="73"/>
      <c r="B78" s="24">
        <v>4212</v>
      </c>
      <c r="C78" s="96">
        <v>11</v>
      </c>
      <c r="D78" s="58" t="s">
        <v>144</v>
      </c>
      <c r="E78" s="22" t="s">
        <v>50</v>
      </c>
      <c r="F78" s="20" t="s">
        <v>25</v>
      </c>
      <c r="G78" s="20" t="s">
        <v>51</v>
      </c>
      <c r="H78" s="19">
        <v>35</v>
      </c>
      <c r="I78" s="20">
        <v>18180</v>
      </c>
      <c r="J78" s="21">
        <f t="shared" si="3"/>
        <v>636.3</v>
      </c>
    </row>
    <row r="79" spans="1:10" s="38" customFormat="1" ht="40.5" customHeight="1" hidden="1">
      <c r="A79" s="73"/>
      <c r="B79" s="24">
        <v>4212</v>
      </c>
      <c r="C79" s="96">
        <v>12</v>
      </c>
      <c r="D79" s="58" t="s">
        <v>145</v>
      </c>
      <c r="E79" s="22" t="s">
        <v>58</v>
      </c>
      <c r="F79" s="20" t="s">
        <v>25</v>
      </c>
      <c r="G79" s="20" t="s">
        <v>44</v>
      </c>
      <c r="H79" s="19">
        <v>54000</v>
      </c>
      <c r="I79" s="20">
        <v>1</v>
      </c>
      <c r="J79" s="21">
        <f t="shared" si="3"/>
        <v>54</v>
      </c>
    </row>
    <row r="80" spans="1:10" s="38" customFormat="1" ht="47.25" customHeight="1" hidden="1">
      <c r="A80" s="73"/>
      <c r="B80" s="24">
        <v>4237</v>
      </c>
      <c r="C80" s="96">
        <v>13</v>
      </c>
      <c r="D80" s="58" t="s">
        <v>146</v>
      </c>
      <c r="E80" s="22" t="s">
        <v>57</v>
      </c>
      <c r="F80" s="20" t="s">
        <v>25</v>
      </c>
      <c r="G80" s="20" t="s">
        <v>44</v>
      </c>
      <c r="H80" s="19">
        <v>960000</v>
      </c>
      <c r="I80" s="20">
        <v>1</v>
      </c>
      <c r="J80" s="21">
        <f t="shared" si="3"/>
        <v>960</v>
      </c>
    </row>
    <row r="81" spans="1:10" s="38" customFormat="1" ht="33" customHeight="1" hidden="1">
      <c r="A81" s="73"/>
      <c r="B81" s="24">
        <v>4252</v>
      </c>
      <c r="C81" s="96">
        <v>14</v>
      </c>
      <c r="D81" s="58" t="s">
        <v>202</v>
      </c>
      <c r="E81" s="22" t="s">
        <v>203</v>
      </c>
      <c r="F81" s="20" t="s">
        <v>25</v>
      </c>
      <c r="G81" s="20" t="s">
        <v>44</v>
      </c>
      <c r="H81" s="19">
        <v>456000</v>
      </c>
      <c r="I81" s="20">
        <v>1</v>
      </c>
      <c r="J81" s="21">
        <f t="shared" si="3"/>
        <v>456</v>
      </c>
    </row>
    <row r="82" spans="1:10" s="38" customFormat="1" ht="30.75" customHeight="1" hidden="1">
      <c r="A82" s="73"/>
      <c r="B82" s="74">
        <v>4231</v>
      </c>
      <c r="C82" s="96">
        <v>15</v>
      </c>
      <c r="D82" s="72" t="s">
        <v>208</v>
      </c>
      <c r="E82" s="27" t="s">
        <v>209</v>
      </c>
      <c r="F82" s="28" t="s">
        <v>25</v>
      </c>
      <c r="G82" s="28" t="s">
        <v>44</v>
      </c>
      <c r="H82" s="44">
        <v>440000</v>
      </c>
      <c r="I82" s="28">
        <v>1</v>
      </c>
      <c r="J82" s="95">
        <f t="shared" si="3"/>
        <v>440</v>
      </c>
    </row>
    <row r="83" spans="1:10" s="38" customFormat="1" ht="40.5" customHeight="1" hidden="1">
      <c r="A83" s="73"/>
      <c r="B83" s="74">
        <v>4231</v>
      </c>
      <c r="C83" s="96">
        <v>16</v>
      </c>
      <c r="D83" s="72" t="s">
        <v>205</v>
      </c>
      <c r="E83" s="22" t="s">
        <v>211</v>
      </c>
      <c r="F83" s="20" t="s">
        <v>25</v>
      </c>
      <c r="G83" s="20" t="s">
        <v>44</v>
      </c>
      <c r="H83" s="19">
        <v>400000</v>
      </c>
      <c r="I83" s="20">
        <v>1</v>
      </c>
      <c r="J83" s="21">
        <f t="shared" si="3"/>
        <v>400</v>
      </c>
    </row>
    <row r="84" spans="1:10" s="38" customFormat="1" ht="27" customHeight="1" hidden="1">
      <c r="A84" s="73"/>
      <c r="B84" s="74">
        <v>4231</v>
      </c>
      <c r="C84" s="96">
        <v>17</v>
      </c>
      <c r="D84" s="72" t="s">
        <v>210</v>
      </c>
      <c r="E84" s="22" t="s">
        <v>206</v>
      </c>
      <c r="F84" s="20" t="s">
        <v>25</v>
      </c>
      <c r="G84" s="20" t="s">
        <v>44</v>
      </c>
      <c r="H84" s="19">
        <v>250000</v>
      </c>
      <c r="I84" s="20">
        <v>1</v>
      </c>
      <c r="J84" s="21">
        <f t="shared" si="3"/>
        <v>250</v>
      </c>
    </row>
    <row r="85" spans="1:10" s="38" customFormat="1" ht="27" hidden="1">
      <c r="A85" s="73"/>
      <c r="B85" s="74">
        <v>4261</v>
      </c>
      <c r="C85" s="96">
        <v>18</v>
      </c>
      <c r="D85" s="72" t="s">
        <v>207</v>
      </c>
      <c r="E85" s="22" t="s">
        <v>59</v>
      </c>
      <c r="F85" s="20" t="s">
        <v>25</v>
      </c>
      <c r="G85" s="20" t="s">
        <v>44</v>
      </c>
      <c r="H85" s="19">
        <v>250000</v>
      </c>
      <c r="I85" s="20">
        <v>1</v>
      </c>
      <c r="J85" s="21">
        <v>250</v>
      </c>
    </row>
    <row r="86" spans="1:10" s="38" customFormat="1" ht="27" customHeight="1" hidden="1">
      <c r="A86" s="73"/>
      <c r="B86" s="74">
        <v>4252</v>
      </c>
      <c r="C86" s="96">
        <v>19</v>
      </c>
      <c r="D86" s="72" t="s">
        <v>200</v>
      </c>
      <c r="E86" s="22" t="s">
        <v>199</v>
      </c>
      <c r="F86" s="20" t="s">
        <v>190</v>
      </c>
      <c r="G86" s="20" t="s">
        <v>44</v>
      </c>
      <c r="H86" s="19">
        <v>800000</v>
      </c>
      <c r="I86" s="20">
        <v>1</v>
      </c>
      <c r="J86" s="95">
        <f aca="true" t="shared" si="4" ref="J86:J93">H86*I86/1000</f>
        <v>800</v>
      </c>
    </row>
    <row r="87" spans="1:10" s="38" customFormat="1" ht="27" customHeight="1" hidden="1">
      <c r="A87" s="73"/>
      <c r="B87" s="74">
        <v>4252</v>
      </c>
      <c r="C87" s="96">
        <v>20</v>
      </c>
      <c r="D87" s="72" t="s">
        <v>230</v>
      </c>
      <c r="E87" s="22" t="s">
        <v>199</v>
      </c>
      <c r="F87" s="28" t="s">
        <v>190</v>
      </c>
      <c r="G87" s="20" t="s">
        <v>44</v>
      </c>
      <c r="H87" s="75">
        <v>1700000</v>
      </c>
      <c r="I87" s="20">
        <v>1</v>
      </c>
      <c r="J87" s="95">
        <f t="shared" si="4"/>
        <v>1700</v>
      </c>
    </row>
    <row r="88" spans="1:10" s="38" customFormat="1" ht="27" customHeight="1" hidden="1">
      <c r="A88" s="73"/>
      <c r="B88" s="74">
        <v>4231</v>
      </c>
      <c r="C88" s="96">
        <v>21</v>
      </c>
      <c r="D88" s="72" t="s">
        <v>195</v>
      </c>
      <c r="E88" s="27" t="s">
        <v>45</v>
      </c>
      <c r="F88" s="28" t="s">
        <v>25</v>
      </c>
      <c r="G88" s="28" t="s">
        <v>44</v>
      </c>
      <c r="H88" s="44">
        <v>336000</v>
      </c>
      <c r="I88" s="28">
        <v>1</v>
      </c>
      <c r="J88" s="95">
        <f t="shared" si="4"/>
        <v>336</v>
      </c>
    </row>
    <row r="89" spans="1:10" s="38" customFormat="1" ht="27" customHeight="1" hidden="1">
      <c r="A89" s="73"/>
      <c r="B89" s="74">
        <v>4261</v>
      </c>
      <c r="C89" s="71">
        <v>22</v>
      </c>
      <c r="D89" s="72" t="s">
        <v>196</v>
      </c>
      <c r="E89" s="27" t="s">
        <v>197</v>
      </c>
      <c r="F89" s="20" t="s">
        <v>25</v>
      </c>
      <c r="G89" s="28" t="s">
        <v>44</v>
      </c>
      <c r="H89" s="44">
        <v>280000</v>
      </c>
      <c r="I89" s="28">
        <v>1</v>
      </c>
      <c r="J89" s="95">
        <f t="shared" si="4"/>
        <v>280</v>
      </c>
    </row>
    <row r="90" spans="1:10" s="38" customFormat="1" ht="28.5" customHeight="1" hidden="1">
      <c r="A90" s="73"/>
      <c r="B90" s="74">
        <v>4261</v>
      </c>
      <c r="C90" s="71">
        <v>23</v>
      </c>
      <c r="D90" s="72" t="s">
        <v>257</v>
      </c>
      <c r="E90" s="27" t="s">
        <v>258</v>
      </c>
      <c r="F90" s="20" t="s">
        <v>25</v>
      </c>
      <c r="G90" s="28" t="s">
        <v>26</v>
      </c>
      <c r="H90" s="44">
        <v>200</v>
      </c>
      <c r="I90" s="28">
        <v>500</v>
      </c>
      <c r="J90" s="95">
        <f t="shared" si="4"/>
        <v>100</v>
      </c>
    </row>
    <row r="91" spans="1:10" s="38" customFormat="1" ht="40.5" hidden="1">
      <c r="A91" s="73"/>
      <c r="B91" s="74">
        <v>4861</v>
      </c>
      <c r="C91" s="71">
        <v>24</v>
      </c>
      <c r="D91" s="72" t="s">
        <v>347</v>
      </c>
      <c r="E91" s="27" t="s">
        <v>346</v>
      </c>
      <c r="F91" s="20" t="s">
        <v>190</v>
      </c>
      <c r="G91" s="28" t="s">
        <v>26</v>
      </c>
      <c r="H91" s="44">
        <v>9000</v>
      </c>
      <c r="I91" s="28">
        <v>30</v>
      </c>
      <c r="J91" s="95">
        <f t="shared" si="4"/>
        <v>270</v>
      </c>
    </row>
    <row r="92" spans="1:10" s="38" customFormat="1" ht="40.5" hidden="1">
      <c r="A92" s="73"/>
      <c r="B92" s="74">
        <v>4861</v>
      </c>
      <c r="C92" s="71">
        <v>25</v>
      </c>
      <c r="D92" s="72" t="s">
        <v>349</v>
      </c>
      <c r="E92" s="27" t="s">
        <v>348</v>
      </c>
      <c r="F92" s="20" t="s">
        <v>190</v>
      </c>
      <c r="G92" s="28" t="s">
        <v>26</v>
      </c>
      <c r="H92" s="44">
        <v>220000</v>
      </c>
      <c r="I92" s="28">
        <v>5</v>
      </c>
      <c r="J92" s="95">
        <f t="shared" si="4"/>
        <v>1100</v>
      </c>
    </row>
    <row r="93" spans="1:10" s="38" customFormat="1" ht="40.5" hidden="1">
      <c r="A93" s="73"/>
      <c r="B93" s="74">
        <v>4861</v>
      </c>
      <c r="C93" s="71">
        <v>26</v>
      </c>
      <c r="D93" s="72" t="s">
        <v>350</v>
      </c>
      <c r="E93" s="27" t="s">
        <v>348</v>
      </c>
      <c r="F93" s="20" t="s">
        <v>190</v>
      </c>
      <c r="G93" s="28" t="s">
        <v>26</v>
      </c>
      <c r="H93" s="44">
        <v>400000</v>
      </c>
      <c r="I93" s="28">
        <v>1</v>
      </c>
      <c r="J93" s="95">
        <f t="shared" si="4"/>
        <v>400</v>
      </c>
    </row>
    <row r="94" spans="1:10" s="38" customFormat="1" ht="26.25" customHeight="1" hidden="1">
      <c r="A94" s="73"/>
      <c r="B94" s="74">
        <v>4215</v>
      </c>
      <c r="C94" s="125">
        <v>27</v>
      </c>
      <c r="D94" s="82" t="s">
        <v>233</v>
      </c>
      <c r="E94" s="22" t="s">
        <v>234</v>
      </c>
      <c r="F94" s="20" t="s">
        <v>190</v>
      </c>
      <c r="G94" s="28" t="s">
        <v>44</v>
      </c>
      <c r="H94" s="44">
        <f>65000*1.1*86</f>
        <v>6149000</v>
      </c>
      <c r="I94" s="28">
        <v>1</v>
      </c>
      <c r="J94" s="95">
        <f>H94*I94/1000</f>
        <v>6149</v>
      </c>
    </row>
    <row r="95" spans="1:12" s="38" customFormat="1" ht="26.25" customHeight="1" hidden="1">
      <c r="A95" s="73"/>
      <c r="B95" s="74">
        <v>4234</v>
      </c>
      <c r="C95" s="125">
        <v>28</v>
      </c>
      <c r="D95" s="82" t="s">
        <v>379</v>
      </c>
      <c r="E95" s="22" t="s">
        <v>380</v>
      </c>
      <c r="F95" s="20" t="s">
        <v>25</v>
      </c>
      <c r="G95" s="28" t="s">
        <v>44</v>
      </c>
      <c r="H95" s="44">
        <v>150000</v>
      </c>
      <c r="I95" s="28">
        <v>1</v>
      </c>
      <c r="J95" s="95">
        <f>H95*I95/1000</f>
        <v>150</v>
      </c>
      <c r="L95" s="127"/>
    </row>
    <row r="96" spans="1:10" ht="18" customHeight="1" hidden="1">
      <c r="A96" s="126"/>
      <c r="B96" s="42"/>
      <c r="C96" s="267" t="s">
        <v>214</v>
      </c>
      <c r="D96" s="268"/>
      <c r="E96" s="268"/>
      <c r="F96" s="268"/>
      <c r="G96" s="268"/>
      <c r="H96" s="268"/>
      <c r="I96" s="268"/>
      <c r="J96" s="269"/>
    </row>
    <row r="97" spans="1:10" ht="27" customHeight="1" hidden="1">
      <c r="A97" s="29"/>
      <c r="B97" s="74">
        <v>4251</v>
      </c>
      <c r="C97" s="63">
        <v>1</v>
      </c>
      <c r="D97" s="72" t="s">
        <v>215</v>
      </c>
      <c r="E97" s="22" t="s">
        <v>216</v>
      </c>
      <c r="F97" s="20" t="s">
        <v>25</v>
      </c>
      <c r="G97" s="20" t="s">
        <v>44</v>
      </c>
      <c r="H97" s="19">
        <v>250000</v>
      </c>
      <c r="I97" s="20">
        <v>1</v>
      </c>
      <c r="J97" s="21">
        <f>H97*I97/1000</f>
        <v>250</v>
      </c>
    </row>
    <row r="98" spans="1:10" ht="18" customHeight="1" hidden="1">
      <c r="A98" s="30"/>
      <c r="B98" s="42"/>
      <c r="C98" s="267" t="s">
        <v>60</v>
      </c>
      <c r="D98" s="268"/>
      <c r="E98" s="268"/>
      <c r="F98" s="268"/>
      <c r="G98" s="268"/>
      <c r="H98" s="268"/>
      <c r="I98" s="268"/>
      <c r="J98" s="269"/>
    </row>
    <row r="99" spans="1:10" s="38" customFormat="1" ht="21.75" customHeight="1" hidden="1">
      <c r="A99" s="43"/>
      <c r="B99" s="74">
        <v>4861</v>
      </c>
      <c r="C99" s="96">
        <v>1</v>
      </c>
      <c r="D99" s="58" t="s">
        <v>110</v>
      </c>
      <c r="E99" s="27" t="s">
        <v>62</v>
      </c>
      <c r="F99" s="28" t="s">
        <v>63</v>
      </c>
      <c r="G99" s="20" t="s">
        <v>44</v>
      </c>
      <c r="H99" s="44">
        <v>4000000</v>
      </c>
      <c r="I99" s="28">
        <v>1</v>
      </c>
      <c r="J99" s="21">
        <f>H99*I99/1000</f>
        <v>4000</v>
      </c>
    </row>
    <row r="100" spans="1:11" ht="18" customHeight="1">
      <c r="A100" s="40"/>
      <c r="B100" s="41"/>
      <c r="C100" s="270" t="s">
        <v>64</v>
      </c>
      <c r="D100" s="271"/>
      <c r="E100" s="271"/>
      <c r="F100" s="271"/>
      <c r="G100" s="271"/>
      <c r="H100" s="271"/>
      <c r="I100" s="271"/>
      <c r="J100" s="272"/>
      <c r="K100" s="93"/>
    </row>
    <row r="101" spans="1:10" ht="15" customHeight="1">
      <c r="A101" s="40"/>
      <c r="B101" s="16"/>
      <c r="C101" s="273" t="s">
        <v>24</v>
      </c>
      <c r="D101" s="274"/>
      <c r="E101" s="274"/>
      <c r="F101" s="274"/>
      <c r="G101" s="274"/>
      <c r="H101" s="274"/>
      <c r="I101" s="274"/>
      <c r="J101" s="275"/>
    </row>
    <row r="102" spans="1:10" ht="15" customHeight="1">
      <c r="A102" s="40"/>
      <c r="B102" s="16"/>
      <c r="C102" s="273" t="s">
        <v>126</v>
      </c>
      <c r="D102" s="274"/>
      <c r="E102" s="274"/>
      <c r="F102" s="274"/>
      <c r="G102" s="274"/>
      <c r="H102" s="274"/>
      <c r="I102" s="274"/>
      <c r="J102" s="275"/>
    </row>
    <row r="103" spans="1:10" ht="20.25" customHeight="1">
      <c r="A103" s="94" t="s">
        <v>65</v>
      </c>
      <c r="B103" s="42">
        <v>4237</v>
      </c>
      <c r="C103" s="63">
        <v>1</v>
      </c>
      <c r="D103" s="56" t="s">
        <v>153</v>
      </c>
      <c r="E103" s="49" t="s">
        <v>32</v>
      </c>
      <c r="F103" s="48" t="s">
        <v>25</v>
      </c>
      <c r="G103" s="48" t="s">
        <v>28</v>
      </c>
      <c r="H103" s="47">
        <v>100</v>
      </c>
      <c r="I103" s="20">
        <v>5000</v>
      </c>
      <c r="J103" s="50">
        <f aca="true" t="shared" si="5" ref="J103:J185">H103*I103/1000</f>
        <v>500</v>
      </c>
    </row>
    <row r="104" spans="1:10" ht="20.25" customHeight="1">
      <c r="A104" s="94" t="s">
        <v>65</v>
      </c>
      <c r="B104" s="42">
        <v>4237</v>
      </c>
      <c r="C104" s="63">
        <v>2</v>
      </c>
      <c r="D104" s="56" t="s">
        <v>165</v>
      </c>
      <c r="E104" s="23" t="s">
        <v>164</v>
      </c>
      <c r="F104" s="20" t="s">
        <v>25</v>
      </c>
      <c r="G104" s="20" t="s">
        <v>28</v>
      </c>
      <c r="H104" s="19">
        <v>240</v>
      </c>
      <c r="I104" s="20">
        <v>100</v>
      </c>
      <c r="J104" s="50">
        <f t="shared" si="5"/>
        <v>24</v>
      </c>
    </row>
    <row r="105" spans="1:10" ht="20.25" customHeight="1">
      <c r="A105" s="94" t="s">
        <v>65</v>
      </c>
      <c r="B105" s="42">
        <v>4237</v>
      </c>
      <c r="C105" s="63">
        <v>3</v>
      </c>
      <c r="D105" s="56" t="s">
        <v>166</v>
      </c>
      <c r="E105" s="23" t="s">
        <v>123</v>
      </c>
      <c r="F105" s="20" t="s">
        <v>25</v>
      </c>
      <c r="G105" s="20" t="s">
        <v>28</v>
      </c>
      <c r="H105" s="19">
        <v>320</v>
      </c>
      <c r="I105" s="20">
        <v>100</v>
      </c>
      <c r="J105" s="50">
        <f t="shared" si="5"/>
        <v>32</v>
      </c>
    </row>
    <row r="106" spans="1:10" ht="30.75" customHeight="1">
      <c r="A106" s="94" t="s">
        <v>65</v>
      </c>
      <c r="B106" s="42">
        <v>4237</v>
      </c>
      <c r="C106" s="63">
        <v>4</v>
      </c>
      <c r="D106" s="56" t="s">
        <v>154</v>
      </c>
      <c r="E106" s="49" t="s">
        <v>33</v>
      </c>
      <c r="F106" s="48" t="s">
        <v>25</v>
      </c>
      <c r="G106" s="48" t="s">
        <v>26</v>
      </c>
      <c r="H106" s="47">
        <v>12</v>
      </c>
      <c r="I106" s="48">
        <v>10000</v>
      </c>
      <c r="J106" s="50">
        <f t="shared" si="5"/>
        <v>120</v>
      </c>
    </row>
    <row r="107" spans="1:10" ht="21" customHeight="1">
      <c r="A107" s="40"/>
      <c r="B107" s="16"/>
      <c r="C107" s="273" t="s">
        <v>127</v>
      </c>
      <c r="D107" s="274"/>
      <c r="E107" s="274"/>
      <c r="F107" s="274"/>
      <c r="G107" s="274"/>
      <c r="H107" s="274"/>
      <c r="I107" s="274"/>
      <c r="J107" s="275"/>
    </row>
    <row r="108" spans="1:10" ht="30" customHeight="1">
      <c r="A108" s="94" t="s">
        <v>65</v>
      </c>
      <c r="B108" s="42">
        <v>4261</v>
      </c>
      <c r="C108" s="63">
        <v>5</v>
      </c>
      <c r="D108" s="59" t="s">
        <v>66</v>
      </c>
      <c r="E108" s="25" t="s">
        <v>67</v>
      </c>
      <c r="F108" s="26" t="s">
        <v>25</v>
      </c>
      <c r="G108" s="26" t="s">
        <v>26</v>
      </c>
      <c r="H108" s="19">
        <v>11</v>
      </c>
      <c r="I108" s="26">
        <v>4000</v>
      </c>
      <c r="J108" s="21">
        <f t="shared" si="5"/>
        <v>44</v>
      </c>
    </row>
    <row r="109" spans="1:10" ht="20.25" customHeight="1">
      <c r="A109" s="94" t="s">
        <v>65</v>
      </c>
      <c r="B109" s="42">
        <v>4261</v>
      </c>
      <c r="C109" s="63">
        <v>6</v>
      </c>
      <c r="D109" s="56" t="s">
        <v>68</v>
      </c>
      <c r="E109" s="49" t="s">
        <v>69</v>
      </c>
      <c r="F109" s="48" t="s">
        <v>25</v>
      </c>
      <c r="G109" s="48" t="s">
        <v>26</v>
      </c>
      <c r="H109" s="47">
        <v>1000</v>
      </c>
      <c r="I109" s="48">
        <v>60</v>
      </c>
      <c r="J109" s="21">
        <f t="shared" si="5"/>
        <v>60</v>
      </c>
    </row>
    <row r="110" spans="1:10" ht="20.25" customHeight="1">
      <c r="A110" s="94" t="s">
        <v>65</v>
      </c>
      <c r="B110" s="42">
        <v>4261</v>
      </c>
      <c r="C110" s="63">
        <v>7</v>
      </c>
      <c r="D110" s="56" t="s">
        <v>71</v>
      </c>
      <c r="E110" s="49" t="s">
        <v>72</v>
      </c>
      <c r="F110" s="48" t="s">
        <v>25</v>
      </c>
      <c r="G110" s="48" t="s">
        <v>70</v>
      </c>
      <c r="H110" s="47">
        <v>1800</v>
      </c>
      <c r="I110" s="48">
        <v>6</v>
      </c>
      <c r="J110" s="21">
        <f t="shared" si="5"/>
        <v>10.8</v>
      </c>
    </row>
    <row r="111" spans="1:10" ht="20.25" customHeight="1">
      <c r="A111" s="94" t="s">
        <v>65</v>
      </c>
      <c r="B111" s="42">
        <v>4261</v>
      </c>
      <c r="C111" s="63">
        <v>8</v>
      </c>
      <c r="D111" s="56" t="s">
        <v>113</v>
      </c>
      <c r="E111" s="49" t="s">
        <v>148</v>
      </c>
      <c r="F111" s="48" t="s">
        <v>25</v>
      </c>
      <c r="G111" s="48" t="s">
        <v>26</v>
      </c>
      <c r="H111" s="47">
        <v>2400</v>
      </c>
      <c r="I111" s="48">
        <v>40</v>
      </c>
      <c r="J111" s="21">
        <f t="shared" si="5"/>
        <v>96</v>
      </c>
    </row>
    <row r="112" spans="1:10" ht="20.25" customHeight="1">
      <c r="A112" s="94" t="s">
        <v>65</v>
      </c>
      <c r="B112" s="42">
        <v>4261</v>
      </c>
      <c r="C112" s="63">
        <v>9</v>
      </c>
      <c r="D112" s="56" t="s">
        <v>149</v>
      </c>
      <c r="E112" s="49" t="s">
        <v>150</v>
      </c>
      <c r="F112" s="48" t="s">
        <v>25</v>
      </c>
      <c r="G112" s="48" t="s">
        <v>26</v>
      </c>
      <c r="H112" s="47">
        <v>2000</v>
      </c>
      <c r="I112" s="48">
        <v>15</v>
      </c>
      <c r="J112" s="21">
        <f t="shared" si="5"/>
        <v>30</v>
      </c>
    </row>
    <row r="113" spans="1:10" ht="30.75" customHeight="1">
      <c r="A113" s="94" t="s">
        <v>65</v>
      </c>
      <c r="B113" s="42">
        <v>4261</v>
      </c>
      <c r="C113" s="63">
        <v>10</v>
      </c>
      <c r="D113" s="56" t="s">
        <v>151</v>
      </c>
      <c r="E113" s="49" t="s">
        <v>152</v>
      </c>
      <c r="F113" s="48" t="s">
        <v>25</v>
      </c>
      <c r="G113" s="48" t="s">
        <v>26</v>
      </c>
      <c r="H113" s="47">
        <v>100</v>
      </c>
      <c r="I113" s="48">
        <v>20</v>
      </c>
      <c r="J113" s="21">
        <f t="shared" si="5"/>
        <v>2</v>
      </c>
    </row>
    <row r="114" spans="1:10" ht="20.25" customHeight="1">
      <c r="A114" s="94" t="s">
        <v>65</v>
      </c>
      <c r="B114" s="42">
        <v>4261</v>
      </c>
      <c r="C114" s="63">
        <v>11</v>
      </c>
      <c r="D114" s="56" t="s">
        <v>73</v>
      </c>
      <c r="E114" s="49" t="s">
        <v>74</v>
      </c>
      <c r="F114" s="48" t="s">
        <v>25</v>
      </c>
      <c r="G114" s="48" t="s">
        <v>75</v>
      </c>
      <c r="H114" s="47">
        <v>300</v>
      </c>
      <c r="I114" s="48">
        <v>30</v>
      </c>
      <c r="J114" s="21">
        <f t="shared" si="5"/>
        <v>9</v>
      </c>
    </row>
    <row r="115" spans="1:10" ht="27.75" customHeight="1">
      <c r="A115" s="94" t="s">
        <v>65</v>
      </c>
      <c r="B115" s="42">
        <v>4261</v>
      </c>
      <c r="C115" s="63">
        <v>12</v>
      </c>
      <c r="D115" s="56" t="s">
        <v>76</v>
      </c>
      <c r="E115" s="49" t="s">
        <v>77</v>
      </c>
      <c r="F115" s="48" t="s">
        <v>25</v>
      </c>
      <c r="G115" s="48" t="s">
        <v>26</v>
      </c>
      <c r="H115" s="47">
        <v>200</v>
      </c>
      <c r="I115" s="48">
        <v>40</v>
      </c>
      <c r="J115" s="21">
        <f t="shared" si="5"/>
        <v>8</v>
      </c>
    </row>
    <row r="116" spans="1:10" ht="20.25" customHeight="1">
      <c r="A116" s="94" t="s">
        <v>65</v>
      </c>
      <c r="B116" s="42">
        <v>4261</v>
      </c>
      <c r="C116" s="63">
        <v>13</v>
      </c>
      <c r="D116" s="58" t="s">
        <v>37</v>
      </c>
      <c r="E116" s="22" t="s">
        <v>38</v>
      </c>
      <c r="F116" s="20" t="s">
        <v>25</v>
      </c>
      <c r="G116" s="20" t="s">
        <v>26</v>
      </c>
      <c r="H116" s="19">
        <v>200</v>
      </c>
      <c r="I116" s="20">
        <v>50</v>
      </c>
      <c r="J116" s="21">
        <f t="shared" si="5"/>
        <v>10</v>
      </c>
    </row>
    <row r="117" spans="1:10" ht="20.25" customHeight="1">
      <c r="A117" s="94" t="s">
        <v>65</v>
      </c>
      <c r="B117" s="42">
        <v>4261</v>
      </c>
      <c r="C117" s="63">
        <v>14</v>
      </c>
      <c r="D117" s="58" t="s">
        <v>79</v>
      </c>
      <c r="E117" s="22" t="s">
        <v>80</v>
      </c>
      <c r="F117" s="20" t="s">
        <v>25</v>
      </c>
      <c r="G117" s="20" t="s">
        <v>26</v>
      </c>
      <c r="H117" s="19">
        <v>300</v>
      </c>
      <c r="I117" s="20">
        <v>20</v>
      </c>
      <c r="J117" s="21">
        <f t="shared" si="5"/>
        <v>6</v>
      </c>
    </row>
    <row r="118" spans="1:10" ht="20.25" customHeight="1">
      <c r="A118" s="94" t="s">
        <v>65</v>
      </c>
      <c r="B118" s="42">
        <v>4261</v>
      </c>
      <c r="C118" s="63">
        <v>15</v>
      </c>
      <c r="D118" s="58" t="s">
        <v>81</v>
      </c>
      <c r="E118" s="22" t="s">
        <v>82</v>
      </c>
      <c r="F118" s="20" t="s">
        <v>25</v>
      </c>
      <c r="G118" s="20" t="s">
        <v>26</v>
      </c>
      <c r="H118" s="19">
        <v>600</v>
      </c>
      <c r="I118" s="20">
        <v>10</v>
      </c>
      <c r="J118" s="21">
        <f t="shared" si="5"/>
        <v>6</v>
      </c>
    </row>
    <row r="119" spans="1:10" ht="20.25" customHeight="1">
      <c r="A119" s="94" t="s">
        <v>65</v>
      </c>
      <c r="B119" s="42">
        <v>4261</v>
      </c>
      <c r="C119" s="63">
        <v>16</v>
      </c>
      <c r="D119" s="58" t="s">
        <v>155</v>
      </c>
      <c r="E119" s="22" t="s">
        <v>160</v>
      </c>
      <c r="F119" s="20" t="s">
        <v>25</v>
      </c>
      <c r="G119" s="20" t="s">
        <v>75</v>
      </c>
      <c r="H119" s="19">
        <v>300</v>
      </c>
      <c r="I119" s="20">
        <v>220</v>
      </c>
      <c r="J119" s="21">
        <f t="shared" si="5"/>
        <v>66</v>
      </c>
    </row>
    <row r="120" spans="1:10" ht="44.25" customHeight="1">
      <c r="A120" s="94" t="s">
        <v>65</v>
      </c>
      <c r="B120" s="42">
        <v>4261</v>
      </c>
      <c r="C120" s="63">
        <v>17</v>
      </c>
      <c r="D120" s="57" t="s">
        <v>36</v>
      </c>
      <c r="E120" s="22" t="s">
        <v>83</v>
      </c>
      <c r="F120" s="20" t="s">
        <v>25</v>
      </c>
      <c r="G120" s="20" t="s">
        <v>75</v>
      </c>
      <c r="H120" s="19">
        <v>100</v>
      </c>
      <c r="I120" s="20">
        <v>20</v>
      </c>
      <c r="J120" s="21">
        <f t="shared" si="5"/>
        <v>2</v>
      </c>
    </row>
    <row r="121" spans="1:10" ht="20.25" customHeight="1">
      <c r="A121" s="94" t="s">
        <v>65</v>
      </c>
      <c r="B121" s="42">
        <v>4261</v>
      </c>
      <c r="C121" s="63">
        <v>18</v>
      </c>
      <c r="D121" s="58" t="s">
        <v>84</v>
      </c>
      <c r="E121" s="22" t="s">
        <v>85</v>
      </c>
      <c r="F121" s="20" t="s">
        <v>25</v>
      </c>
      <c r="G121" s="20" t="s">
        <v>75</v>
      </c>
      <c r="H121" s="19">
        <v>600</v>
      </c>
      <c r="I121" s="20">
        <v>2</v>
      </c>
      <c r="J121" s="21">
        <f t="shared" si="5"/>
        <v>1.2</v>
      </c>
    </row>
    <row r="122" spans="1:10" ht="20.25" customHeight="1">
      <c r="A122" s="94" t="s">
        <v>65</v>
      </c>
      <c r="B122" s="42">
        <v>4261</v>
      </c>
      <c r="C122" s="63">
        <v>19</v>
      </c>
      <c r="D122" s="58" t="s">
        <v>156</v>
      </c>
      <c r="E122" s="22" t="s">
        <v>157</v>
      </c>
      <c r="F122" s="20" t="s">
        <v>25</v>
      </c>
      <c r="G122" s="20" t="s">
        <v>26</v>
      </c>
      <c r="H122" s="19">
        <v>300</v>
      </c>
      <c r="I122" s="20">
        <v>10</v>
      </c>
      <c r="J122" s="21">
        <f t="shared" si="5"/>
        <v>3</v>
      </c>
    </row>
    <row r="123" spans="1:10" ht="20.25" customHeight="1">
      <c r="A123" s="94" t="s">
        <v>65</v>
      </c>
      <c r="B123" s="42">
        <v>4261</v>
      </c>
      <c r="C123" s="63">
        <v>20</v>
      </c>
      <c r="D123" s="58" t="s">
        <v>158</v>
      </c>
      <c r="E123" s="22" t="s">
        <v>159</v>
      </c>
      <c r="F123" s="20" t="s">
        <v>25</v>
      </c>
      <c r="G123" s="20" t="s">
        <v>40</v>
      </c>
      <c r="H123" s="19">
        <v>7000</v>
      </c>
      <c r="I123" s="20">
        <v>2</v>
      </c>
      <c r="J123" s="21">
        <f t="shared" si="5"/>
        <v>14</v>
      </c>
    </row>
    <row r="124" spans="1:10" ht="33.75" customHeight="1">
      <c r="A124" s="94" t="s">
        <v>65</v>
      </c>
      <c r="B124" s="42">
        <v>4261</v>
      </c>
      <c r="C124" s="63">
        <v>21</v>
      </c>
      <c r="D124" s="58" t="s">
        <v>39</v>
      </c>
      <c r="E124" s="22" t="s">
        <v>86</v>
      </c>
      <c r="F124" s="20" t="s">
        <v>25</v>
      </c>
      <c r="G124" s="20" t="s">
        <v>40</v>
      </c>
      <c r="H124" s="19">
        <v>180</v>
      </c>
      <c r="I124" s="20">
        <v>30</v>
      </c>
      <c r="J124" s="21">
        <f t="shared" si="5"/>
        <v>5.4</v>
      </c>
    </row>
    <row r="125" spans="1:10" ht="20.25" customHeight="1">
      <c r="A125" s="94" t="s">
        <v>65</v>
      </c>
      <c r="B125" s="42">
        <v>4261</v>
      </c>
      <c r="C125" s="63">
        <v>22</v>
      </c>
      <c r="D125" s="57" t="s">
        <v>87</v>
      </c>
      <c r="E125" s="22" t="s">
        <v>88</v>
      </c>
      <c r="F125" s="20" t="s">
        <v>25</v>
      </c>
      <c r="G125" s="20" t="s">
        <v>40</v>
      </c>
      <c r="H125" s="19">
        <v>100</v>
      </c>
      <c r="I125" s="20">
        <v>20</v>
      </c>
      <c r="J125" s="21">
        <f t="shared" si="5"/>
        <v>2</v>
      </c>
    </row>
    <row r="126" spans="1:10" ht="20.25" customHeight="1">
      <c r="A126" s="94" t="s">
        <v>65</v>
      </c>
      <c r="B126" s="42">
        <v>4261</v>
      </c>
      <c r="C126" s="63">
        <v>23</v>
      </c>
      <c r="D126" s="58" t="s">
        <v>89</v>
      </c>
      <c r="E126" s="22" t="s">
        <v>90</v>
      </c>
      <c r="F126" s="20" t="s">
        <v>25</v>
      </c>
      <c r="G126" s="20" t="s">
        <v>40</v>
      </c>
      <c r="H126" s="19">
        <v>300</v>
      </c>
      <c r="I126" s="20">
        <v>20</v>
      </c>
      <c r="J126" s="21">
        <f t="shared" si="5"/>
        <v>6</v>
      </c>
    </row>
    <row r="127" spans="1:10" ht="20.25" customHeight="1">
      <c r="A127" s="94" t="s">
        <v>65</v>
      </c>
      <c r="B127" s="42">
        <v>4261</v>
      </c>
      <c r="C127" s="63">
        <v>24</v>
      </c>
      <c r="D127" s="58" t="s">
        <v>34</v>
      </c>
      <c r="E127" s="22" t="s">
        <v>91</v>
      </c>
      <c r="F127" s="20" t="s">
        <v>25</v>
      </c>
      <c r="G127" s="20" t="s">
        <v>26</v>
      </c>
      <c r="H127" s="19">
        <v>300</v>
      </c>
      <c r="I127" s="20">
        <v>50</v>
      </c>
      <c r="J127" s="21">
        <f t="shared" si="5"/>
        <v>15</v>
      </c>
    </row>
    <row r="128" spans="1:10" ht="20.25" customHeight="1">
      <c r="A128" s="94" t="s">
        <v>65</v>
      </c>
      <c r="B128" s="42">
        <v>4261</v>
      </c>
      <c r="C128" s="63">
        <v>25</v>
      </c>
      <c r="D128" s="58" t="s">
        <v>35</v>
      </c>
      <c r="E128" s="22" t="s">
        <v>78</v>
      </c>
      <c r="F128" s="20" t="s">
        <v>25</v>
      </c>
      <c r="G128" s="20" t="s">
        <v>26</v>
      </c>
      <c r="H128" s="19">
        <v>250</v>
      </c>
      <c r="I128" s="20">
        <v>20</v>
      </c>
      <c r="J128" s="21">
        <f t="shared" si="5"/>
        <v>5</v>
      </c>
    </row>
    <row r="129" spans="1:10" ht="20.25" customHeight="1">
      <c r="A129" s="94" t="s">
        <v>65</v>
      </c>
      <c r="B129" s="42">
        <v>4234</v>
      </c>
      <c r="C129" s="63">
        <v>26</v>
      </c>
      <c r="D129" s="58" t="s">
        <v>106</v>
      </c>
      <c r="E129" s="22" t="s">
        <v>107</v>
      </c>
      <c r="F129" s="20" t="s">
        <v>25</v>
      </c>
      <c r="G129" s="20" t="s">
        <v>26</v>
      </c>
      <c r="H129" s="19">
        <v>7500</v>
      </c>
      <c r="I129" s="20">
        <v>12</v>
      </c>
      <c r="J129" s="21">
        <f t="shared" si="5"/>
        <v>90</v>
      </c>
    </row>
    <row r="130" spans="1:10" ht="20.25" customHeight="1">
      <c r="A130" s="94" t="s">
        <v>65</v>
      </c>
      <c r="B130" s="42">
        <v>4261</v>
      </c>
      <c r="C130" s="96">
        <v>27</v>
      </c>
      <c r="D130" s="57" t="s">
        <v>227</v>
      </c>
      <c r="E130" s="69" t="s">
        <v>218</v>
      </c>
      <c r="F130" s="20" t="s">
        <v>190</v>
      </c>
      <c r="G130" s="67" t="s">
        <v>70</v>
      </c>
      <c r="H130" s="19">
        <v>800</v>
      </c>
      <c r="I130" s="20">
        <v>360</v>
      </c>
      <c r="J130" s="21">
        <f t="shared" si="5"/>
        <v>288</v>
      </c>
    </row>
    <row r="131" spans="2:10" ht="15.75" customHeight="1">
      <c r="B131" s="42"/>
      <c r="C131" s="273" t="s">
        <v>161</v>
      </c>
      <c r="D131" s="274"/>
      <c r="E131" s="274"/>
      <c r="F131" s="274"/>
      <c r="G131" s="274"/>
      <c r="H131" s="274"/>
      <c r="I131" s="274"/>
      <c r="J131" s="275"/>
    </row>
    <row r="132" spans="1:10" ht="20.25" customHeight="1">
      <c r="A132" s="94" t="s">
        <v>65</v>
      </c>
      <c r="B132" s="42">
        <v>4267</v>
      </c>
      <c r="C132" s="63">
        <v>28</v>
      </c>
      <c r="D132" s="60" t="s">
        <v>27</v>
      </c>
      <c r="E132" s="31" t="s">
        <v>92</v>
      </c>
      <c r="F132" s="26" t="s">
        <v>25</v>
      </c>
      <c r="G132" s="32" t="s">
        <v>93</v>
      </c>
      <c r="H132" s="17">
        <v>1000</v>
      </c>
      <c r="I132" s="32">
        <v>30</v>
      </c>
      <c r="J132" s="21">
        <f t="shared" si="5"/>
        <v>30</v>
      </c>
    </row>
    <row r="133" spans="1:10" ht="20.25" customHeight="1">
      <c r="A133" s="94" t="s">
        <v>65</v>
      </c>
      <c r="B133" s="42">
        <v>4267</v>
      </c>
      <c r="C133" s="63">
        <v>29</v>
      </c>
      <c r="D133" s="60" t="s">
        <v>94</v>
      </c>
      <c r="E133" s="31" t="s">
        <v>95</v>
      </c>
      <c r="F133" s="26" t="s">
        <v>25</v>
      </c>
      <c r="G133" s="32" t="s">
        <v>26</v>
      </c>
      <c r="H133" s="17">
        <v>300</v>
      </c>
      <c r="I133" s="32">
        <v>300</v>
      </c>
      <c r="J133" s="21">
        <f t="shared" si="5"/>
        <v>90</v>
      </c>
    </row>
    <row r="134" spans="1:10" ht="20.25" customHeight="1">
      <c r="A134" s="94" t="s">
        <v>65</v>
      </c>
      <c r="B134" s="42">
        <v>4267</v>
      </c>
      <c r="C134" s="63">
        <v>30</v>
      </c>
      <c r="D134" s="60" t="s">
        <v>96</v>
      </c>
      <c r="E134" s="31" t="s">
        <v>97</v>
      </c>
      <c r="F134" s="26" t="s">
        <v>25</v>
      </c>
      <c r="G134" s="32" t="s">
        <v>26</v>
      </c>
      <c r="H134" s="17">
        <v>500</v>
      </c>
      <c r="I134" s="32">
        <v>40</v>
      </c>
      <c r="J134" s="21">
        <f t="shared" si="5"/>
        <v>20</v>
      </c>
    </row>
    <row r="135" spans="1:10" ht="20.25" customHeight="1">
      <c r="A135" s="94" t="s">
        <v>65</v>
      </c>
      <c r="B135" s="42">
        <v>4267</v>
      </c>
      <c r="C135" s="63">
        <v>31</v>
      </c>
      <c r="D135" s="60" t="s">
        <v>98</v>
      </c>
      <c r="E135" s="31" t="s">
        <v>99</v>
      </c>
      <c r="F135" s="26" t="s">
        <v>25</v>
      </c>
      <c r="G135" s="32" t="s">
        <v>93</v>
      </c>
      <c r="H135" s="17">
        <v>600</v>
      </c>
      <c r="I135" s="32">
        <v>5</v>
      </c>
      <c r="J135" s="21">
        <f t="shared" si="5"/>
        <v>3</v>
      </c>
    </row>
    <row r="136" spans="1:10" ht="39.75" customHeight="1">
      <c r="A136" s="94" t="s">
        <v>65</v>
      </c>
      <c r="B136" s="42">
        <v>4267</v>
      </c>
      <c r="C136" s="63">
        <v>32</v>
      </c>
      <c r="D136" s="60" t="s">
        <v>30</v>
      </c>
      <c r="E136" s="31" t="s">
        <v>100</v>
      </c>
      <c r="F136" s="26" t="s">
        <v>25</v>
      </c>
      <c r="G136" s="32" t="s">
        <v>93</v>
      </c>
      <c r="H136" s="17">
        <v>1200</v>
      </c>
      <c r="I136" s="32">
        <v>20</v>
      </c>
      <c r="J136" s="21">
        <f t="shared" si="5"/>
        <v>24</v>
      </c>
    </row>
    <row r="137" spans="1:10" ht="37.5" customHeight="1">
      <c r="A137" s="94" t="s">
        <v>65</v>
      </c>
      <c r="B137" s="42">
        <v>4267</v>
      </c>
      <c r="C137" s="63">
        <v>33</v>
      </c>
      <c r="D137" s="60" t="s">
        <v>29</v>
      </c>
      <c r="E137" s="31" t="s">
        <v>101</v>
      </c>
      <c r="F137" s="26" t="s">
        <v>25</v>
      </c>
      <c r="G137" s="32" t="s">
        <v>26</v>
      </c>
      <c r="H137" s="17">
        <v>25</v>
      </c>
      <c r="I137" s="32">
        <v>2000</v>
      </c>
      <c r="J137" s="21">
        <f t="shared" si="5"/>
        <v>50</v>
      </c>
    </row>
    <row r="138" spans="1:10" ht="20.25" customHeight="1">
      <c r="A138" s="94" t="s">
        <v>65</v>
      </c>
      <c r="B138" s="42">
        <v>4267</v>
      </c>
      <c r="C138" s="63">
        <v>34</v>
      </c>
      <c r="D138" s="60" t="s">
        <v>102</v>
      </c>
      <c r="E138" s="31" t="s">
        <v>103</v>
      </c>
      <c r="F138" s="26" t="s">
        <v>25</v>
      </c>
      <c r="G138" s="32" t="s">
        <v>26</v>
      </c>
      <c r="H138" s="17">
        <v>1500</v>
      </c>
      <c r="I138" s="32">
        <v>2</v>
      </c>
      <c r="J138" s="21">
        <f t="shared" si="5"/>
        <v>3</v>
      </c>
    </row>
    <row r="139" spans="1:10" ht="20.25" customHeight="1">
      <c r="A139" s="94" t="s">
        <v>65</v>
      </c>
      <c r="B139" s="42">
        <v>4267</v>
      </c>
      <c r="C139" s="63">
        <v>35</v>
      </c>
      <c r="D139" s="60" t="s">
        <v>31</v>
      </c>
      <c r="E139" s="31" t="s">
        <v>104</v>
      </c>
      <c r="F139" s="26" t="s">
        <v>25</v>
      </c>
      <c r="G139" s="32" t="s">
        <v>26</v>
      </c>
      <c r="H139" s="17">
        <v>1000</v>
      </c>
      <c r="I139" s="32">
        <v>4</v>
      </c>
      <c r="J139" s="21">
        <f t="shared" si="5"/>
        <v>4</v>
      </c>
    </row>
    <row r="140" spans="1:10" ht="20.25" customHeight="1">
      <c r="A140" s="94" t="s">
        <v>65</v>
      </c>
      <c r="B140" s="42">
        <v>4267</v>
      </c>
      <c r="C140" s="63">
        <v>36</v>
      </c>
      <c r="D140" s="58" t="s">
        <v>41</v>
      </c>
      <c r="E140" s="22" t="s">
        <v>105</v>
      </c>
      <c r="F140" s="20" t="s">
        <v>25</v>
      </c>
      <c r="G140" s="20" t="s">
        <v>26</v>
      </c>
      <c r="H140" s="19">
        <v>40</v>
      </c>
      <c r="I140" s="20">
        <v>4000</v>
      </c>
      <c r="J140" s="21">
        <f t="shared" si="5"/>
        <v>160</v>
      </c>
    </row>
    <row r="141" spans="1:10" ht="29.25" customHeight="1">
      <c r="A141" s="94" t="s">
        <v>65</v>
      </c>
      <c r="B141" s="42">
        <v>4267</v>
      </c>
      <c r="C141" s="96">
        <v>37</v>
      </c>
      <c r="D141" s="57" t="s">
        <v>271</v>
      </c>
      <c r="E141" s="69" t="s">
        <v>103</v>
      </c>
      <c r="F141" s="20" t="s">
        <v>25</v>
      </c>
      <c r="G141" s="67" t="s">
        <v>26</v>
      </c>
      <c r="H141" s="19">
        <v>7000</v>
      </c>
      <c r="I141" s="20">
        <v>2</v>
      </c>
      <c r="J141" s="21">
        <f t="shared" si="5"/>
        <v>14</v>
      </c>
    </row>
    <row r="142" spans="1:10" ht="29.25" customHeight="1">
      <c r="A142" s="94" t="s">
        <v>65</v>
      </c>
      <c r="B142" s="42">
        <v>4267</v>
      </c>
      <c r="C142" s="96">
        <v>38</v>
      </c>
      <c r="D142" s="57" t="s">
        <v>193</v>
      </c>
      <c r="E142" s="69" t="s">
        <v>224</v>
      </c>
      <c r="F142" s="20" t="s">
        <v>25</v>
      </c>
      <c r="G142" s="67" t="s">
        <v>93</v>
      </c>
      <c r="H142" s="19">
        <v>2500</v>
      </c>
      <c r="I142" s="20">
        <v>60</v>
      </c>
      <c r="J142" s="21">
        <f t="shared" si="5"/>
        <v>150</v>
      </c>
    </row>
    <row r="143" spans="1:10" ht="20.25" customHeight="1">
      <c r="A143" s="94" t="s">
        <v>65</v>
      </c>
      <c r="B143" s="42">
        <v>4267</v>
      </c>
      <c r="C143" s="96">
        <v>39</v>
      </c>
      <c r="D143" s="58" t="s">
        <v>175</v>
      </c>
      <c r="E143" s="22" t="s">
        <v>219</v>
      </c>
      <c r="F143" s="20" t="s">
        <v>25</v>
      </c>
      <c r="G143" s="20" t="s">
        <v>26</v>
      </c>
      <c r="H143" s="19">
        <v>200</v>
      </c>
      <c r="I143" s="20">
        <v>500</v>
      </c>
      <c r="J143" s="21">
        <f t="shared" si="5"/>
        <v>100</v>
      </c>
    </row>
    <row r="144" spans="1:10" ht="20.25" customHeight="1">
      <c r="A144" s="94" t="s">
        <v>65</v>
      </c>
      <c r="B144" s="42">
        <v>4267</v>
      </c>
      <c r="C144" s="96">
        <v>40</v>
      </c>
      <c r="D144" s="58" t="s">
        <v>192</v>
      </c>
      <c r="E144" s="22" t="s">
        <v>105</v>
      </c>
      <c r="F144" s="20" t="s">
        <v>25</v>
      </c>
      <c r="G144" s="20" t="s">
        <v>26</v>
      </c>
      <c r="H144" s="19">
        <v>25</v>
      </c>
      <c r="I144" s="20">
        <v>4000</v>
      </c>
      <c r="J144" s="21">
        <f t="shared" si="5"/>
        <v>100</v>
      </c>
    </row>
    <row r="145" spans="1:10" ht="20.25" customHeight="1">
      <c r="A145" s="94" t="s">
        <v>65</v>
      </c>
      <c r="B145" s="42">
        <v>4267</v>
      </c>
      <c r="C145" s="96">
        <v>41</v>
      </c>
      <c r="D145" s="58" t="s">
        <v>223</v>
      </c>
      <c r="E145" s="22" t="s">
        <v>105</v>
      </c>
      <c r="F145" s="20" t="s">
        <v>190</v>
      </c>
      <c r="G145" s="20" t="s">
        <v>26</v>
      </c>
      <c r="H145" s="19">
        <v>400</v>
      </c>
      <c r="I145" s="20">
        <v>1000</v>
      </c>
      <c r="J145" s="21">
        <f t="shared" si="5"/>
        <v>400</v>
      </c>
    </row>
    <row r="146" spans="1:10" ht="20.25" customHeight="1">
      <c r="A146" s="94" t="s">
        <v>65</v>
      </c>
      <c r="B146" s="42">
        <v>4267</v>
      </c>
      <c r="C146" s="96">
        <v>42</v>
      </c>
      <c r="D146" s="58" t="s">
        <v>272</v>
      </c>
      <c r="E146" s="22" t="s">
        <v>262</v>
      </c>
      <c r="F146" s="20" t="s">
        <v>25</v>
      </c>
      <c r="G146" s="20" t="s">
        <v>26</v>
      </c>
      <c r="H146" s="19">
        <v>35000</v>
      </c>
      <c r="I146" s="20">
        <v>1</v>
      </c>
      <c r="J146" s="21">
        <f t="shared" si="5"/>
        <v>35</v>
      </c>
    </row>
    <row r="147" spans="1:10" ht="33" customHeight="1">
      <c r="A147" s="94" t="s">
        <v>65</v>
      </c>
      <c r="B147" s="42">
        <v>4267</v>
      </c>
      <c r="C147" s="96">
        <v>43</v>
      </c>
      <c r="D147" s="58" t="s">
        <v>273</v>
      </c>
      <c r="E147" s="22" t="s">
        <v>263</v>
      </c>
      <c r="F147" s="20" t="s">
        <v>25</v>
      </c>
      <c r="G147" s="20" t="s">
        <v>26</v>
      </c>
      <c r="H147" s="19">
        <v>150</v>
      </c>
      <c r="I147" s="20">
        <v>20</v>
      </c>
      <c r="J147" s="21">
        <f t="shared" si="5"/>
        <v>3</v>
      </c>
    </row>
    <row r="148" spans="1:10" ht="22.5" customHeight="1">
      <c r="A148" s="94" t="s">
        <v>65</v>
      </c>
      <c r="B148" s="42">
        <v>4267</v>
      </c>
      <c r="C148" s="96">
        <v>44</v>
      </c>
      <c r="D148" s="58" t="s">
        <v>274</v>
      </c>
      <c r="E148" s="22" t="s">
        <v>266</v>
      </c>
      <c r="F148" s="20" t="s">
        <v>25</v>
      </c>
      <c r="G148" s="20" t="s">
        <v>26</v>
      </c>
      <c r="H148" s="19">
        <v>2000</v>
      </c>
      <c r="I148" s="20">
        <v>6</v>
      </c>
      <c r="J148" s="21">
        <f t="shared" si="5"/>
        <v>12</v>
      </c>
    </row>
    <row r="149" spans="1:10" ht="31.5" customHeight="1">
      <c r="A149" s="94" t="s">
        <v>65</v>
      </c>
      <c r="B149" s="42">
        <v>4267</v>
      </c>
      <c r="C149" s="96">
        <v>45</v>
      </c>
      <c r="D149" s="58" t="s">
        <v>275</v>
      </c>
      <c r="E149" s="22" t="s">
        <v>265</v>
      </c>
      <c r="F149" s="20" t="s">
        <v>25</v>
      </c>
      <c r="G149" s="20" t="s">
        <v>26</v>
      </c>
      <c r="H149" s="19">
        <v>600</v>
      </c>
      <c r="I149" s="20">
        <v>5</v>
      </c>
      <c r="J149" s="21">
        <f t="shared" si="5"/>
        <v>3</v>
      </c>
    </row>
    <row r="150" spans="1:10" ht="20.25" customHeight="1">
      <c r="A150" s="94" t="s">
        <v>65</v>
      </c>
      <c r="B150" s="42">
        <v>4267</v>
      </c>
      <c r="C150" s="96">
        <v>46</v>
      </c>
      <c r="D150" s="58" t="s">
        <v>276</v>
      </c>
      <c r="E150" s="22" t="s">
        <v>264</v>
      </c>
      <c r="F150" s="20" t="s">
        <v>25</v>
      </c>
      <c r="G150" s="20" t="s">
        <v>26</v>
      </c>
      <c r="H150" s="19">
        <v>3000</v>
      </c>
      <c r="I150" s="20">
        <v>1</v>
      </c>
      <c r="J150" s="21">
        <f t="shared" si="5"/>
        <v>3</v>
      </c>
    </row>
    <row r="151" spans="1:10" ht="20.25" customHeight="1">
      <c r="A151" s="94" t="s">
        <v>65</v>
      </c>
      <c r="B151" s="42">
        <v>4267</v>
      </c>
      <c r="C151" s="96">
        <v>47</v>
      </c>
      <c r="D151" s="58" t="s">
        <v>277</v>
      </c>
      <c r="E151" s="22" t="s">
        <v>264</v>
      </c>
      <c r="F151" s="20" t="s">
        <v>25</v>
      </c>
      <c r="G151" s="20" t="s">
        <v>26</v>
      </c>
      <c r="H151" s="19">
        <v>1500</v>
      </c>
      <c r="I151" s="20">
        <v>1</v>
      </c>
      <c r="J151" s="21">
        <f t="shared" si="5"/>
        <v>1.5</v>
      </c>
    </row>
    <row r="152" spans="1:10" ht="23.25" customHeight="1">
      <c r="A152" s="94" t="s">
        <v>65</v>
      </c>
      <c r="B152" s="42">
        <v>4267</v>
      </c>
      <c r="C152" s="96">
        <v>48</v>
      </c>
      <c r="D152" s="58" t="s">
        <v>278</v>
      </c>
      <c r="E152" s="22" t="s">
        <v>267</v>
      </c>
      <c r="F152" s="20" t="s">
        <v>25</v>
      </c>
      <c r="G152" s="20" t="s">
        <v>26</v>
      </c>
      <c r="H152" s="19">
        <v>1000</v>
      </c>
      <c r="I152" s="20">
        <v>2</v>
      </c>
      <c r="J152" s="21">
        <f t="shared" si="5"/>
        <v>2</v>
      </c>
    </row>
    <row r="153" spans="1:10" ht="23.25" customHeight="1">
      <c r="A153" s="94" t="s">
        <v>65</v>
      </c>
      <c r="B153" s="42">
        <v>4267</v>
      </c>
      <c r="C153" s="96">
        <v>49</v>
      </c>
      <c r="D153" s="58" t="s">
        <v>279</v>
      </c>
      <c r="E153" s="22" t="s">
        <v>268</v>
      </c>
      <c r="F153" s="20" t="s">
        <v>25</v>
      </c>
      <c r="G153" s="20" t="s">
        <v>26</v>
      </c>
      <c r="H153" s="19">
        <v>2500</v>
      </c>
      <c r="I153" s="20">
        <v>2</v>
      </c>
      <c r="J153" s="21">
        <f t="shared" si="5"/>
        <v>5</v>
      </c>
    </row>
    <row r="154" spans="1:10" ht="23.25" customHeight="1">
      <c r="A154" s="94" t="s">
        <v>65</v>
      </c>
      <c r="B154" s="42">
        <v>4267</v>
      </c>
      <c r="C154" s="96">
        <v>50</v>
      </c>
      <c r="D154" s="58" t="s">
        <v>280</v>
      </c>
      <c r="E154" s="22" t="s">
        <v>269</v>
      </c>
      <c r="F154" s="20" t="s">
        <v>25</v>
      </c>
      <c r="G154" s="20" t="s">
        <v>26</v>
      </c>
      <c r="H154" s="19">
        <v>15000</v>
      </c>
      <c r="I154" s="20">
        <v>1</v>
      </c>
      <c r="J154" s="21">
        <f t="shared" si="5"/>
        <v>15</v>
      </c>
    </row>
    <row r="155" spans="1:10" ht="23.25" customHeight="1">
      <c r="A155" s="94" t="s">
        <v>65</v>
      </c>
      <c r="B155" s="42">
        <v>4267</v>
      </c>
      <c r="C155" s="96">
        <v>51</v>
      </c>
      <c r="D155" s="58" t="s">
        <v>281</v>
      </c>
      <c r="E155" s="22" t="s">
        <v>269</v>
      </c>
      <c r="F155" s="20" t="s">
        <v>25</v>
      </c>
      <c r="G155" s="20" t="s">
        <v>26</v>
      </c>
      <c r="H155" s="19">
        <v>17000</v>
      </c>
      <c r="I155" s="20">
        <v>1</v>
      </c>
      <c r="J155" s="21">
        <f t="shared" si="5"/>
        <v>17</v>
      </c>
    </row>
    <row r="156" spans="1:10" ht="20.25" customHeight="1">
      <c r="A156" s="94" t="s">
        <v>65</v>
      </c>
      <c r="B156" s="42">
        <v>4267</v>
      </c>
      <c r="C156" s="96">
        <v>52</v>
      </c>
      <c r="D156" s="58" t="s">
        <v>282</v>
      </c>
      <c r="E156" s="22" t="s">
        <v>270</v>
      </c>
      <c r="F156" s="20" t="s">
        <v>25</v>
      </c>
      <c r="G156" s="20" t="s">
        <v>26</v>
      </c>
      <c r="H156" s="19">
        <v>3000</v>
      </c>
      <c r="I156" s="20">
        <v>5</v>
      </c>
      <c r="J156" s="21">
        <f t="shared" si="5"/>
        <v>15</v>
      </c>
    </row>
    <row r="157" spans="1:10" ht="20.25" customHeight="1">
      <c r="A157" s="94" t="s">
        <v>65</v>
      </c>
      <c r="B157" s="42">
        <v>4267</v>
      </c>
      <c r="C157" s="96">
        <v>53</v>
      </c>
      <c r="D157" s="58" t="s">
        <v>283</v>
      </c>
      <c r="E157" s="22" t="s">
        <v>284</v>
      </c>
      <c r="F157" s="20" t="s">
        <v>25</v>
      </c>
      <c r="G157" s="67" t="s">
        <v>28</v>
      </c>
      <c r="H157" s="19">
        <v>2500</v>
      </c>
      <c r="I157" s="20">
        <v>4</v>
      </c>
      <c r="J157" s="21">
        <f>H157*I157/1000</f>
        <v>10</v>
      </c>
    </row>
    <row r="158" spans="2:10" ht="15.75" customHeight="1">
      <c r="B158" s="42"/>
      <c r="C158" s="263" t="s">
        <v>250</v>
      </c>
      <c r="D158" s="264"/>
      <c r="E158" s="264"/>
      <c r="F158" s="264"/>
      <c r="G158" s="264"/>
      <c r="H158" s="264"/>
      <c r="I158" s="264"/>
      <c r="J158" s="265"/>
    </row>
    <row r="159" spans="1:10" ht="20.25" customHeight="1">
      <c r="A159" s="94" t="s">
        <v>65</v>
      </c>
      <c r="B159" s="42">
        <v>4264</v>
      </c>
      <c r="C159" s="96">
        <v>53</v>
      </c>
      <c r="D159" s="57" t="s">
        <v>168</v>
      </c>
      <c r="E159" s="66" t="s">
        <v>169</v>
      </c>
      <c r="F159" s="78" t="s">
        <v>25</v>
      </c>
      <c r="G159" s="67" t="s">
        <v>26</v>
      </c>
      <c r="H159" s="17">
        <v>40000</v>
      </c>
      <c r="I159" s="67">
        <v>4</v>
      </c>
      <c r="J159" s="76">
        <f>H159*I159/1000</f>
        <v>160</v>
      </c>
    </row>
    <row r="160" spans="1:10" ht="20.25" customHeight="1" collapsed="1">
      <c r="A160" s="94" t="s">
        <v>65</v>
      </c>
      <c r="B160" s="42">
        <v>4264</v>
      </c>
      <c r="C160" s="96">
        <v>54</v>
      </c>
      <c r="D160" s="57" t="s">
        <v>194</v>
      </c>
      <c r="E160" s="66" t="s">
        <v>259</v>
      </c>
      <c r="F160" s="78" t="s">
        <v>190</v>
      </c>
      <c r="G160" s="67" t="s">
        <v>28</v>
      </c>
      <c r="H160" s="17">
        <v>450</v>
      </c>
      <c r="I160" s="67">
        <v>10000</v>
      </c>
      <c r="J160" s="76">
        <f>H160*I160/1000</f>
        <v>4500</v>
      </c>
    </row>
    <row r="161" spans="1:10" ht="20.25" customHeight="1">
      <c r="A161" s="94" t="s">
        <v>65</v>
      </c>
      <c r="B161" s="42">
        <v>4264</v>
      </c>
      <c r="C161" s="96">
        <v>55</v>
      </c>
      <c r="D161" s="57" t="s">
        <v>260</v>
      </c>
      <c r="E161" s="66" t="s">
        <v>261</v>
      </c>
      <c r="F161" s="78" t="s">
        <v>25</v>
      </c>
      <c r="G161" s="67" t="s">
        <v>26</v>
      </c>
      <c r="H161" s="17">
        <v>25000</v>
      </c>
      <c r="I161" s="67">
        <v>5</v>
      </c>
      <c r="J161" s="76">
        <f>H161*I161/1000</f>
        <v>125</v>
      </c>
    </row>
    <row r="162" spans="1:11" ht="18" customHeight="1">
      <c r="A162" s="43"/>
      <c r="B162" s="42"/>
      <c r="C162" s="263" t="s">
        <v>43</v>
      </c>
      <c r="D162" s="264"/>
      <c r="E162" s="264"/>
      <c r="F162" s="264"/>
      <c r="G162" s="264"/>
      <c r="H162" s="264"/>
      <c r="I162" s="264"/>
      <c r="J162" s="265"/>
      <c r="K162" s="93"/>
    </row>
    <row r="163" spans="1:10" s="38" customFormat="1" ht="30.75" customHeight="1">
      <c r="A163" s="94" t="s">
        <v>65</v>
      </c>
      <c r="B163" s="97">
        <v>4232</v>
      </c>
      <c r="C163" s="96">
        <v>1</v>
      </c>
      <c r="D163" s="91" t="s">
        <v>119</v>
      </c>
      <c r="E163" s="27" t="s">
        <v>55</v>
      </c>
      <c r="F163" s="28" t="s">
        <v>25</v>
      </c>
      <c r="G163" s="28" t="s">
        <v>44</v>
      </c>
      <c r="H163" s="44">
        <v>800000</v>
      </c>
      <c r="I163" s="28">
        <v>1</v>
      </c>
      <c r="J163" s="21">
        <f t="shared" si="5"/>
        <v>800</v>
      </c>
    </row>
    <row r="164" spans="1:10" s="38" customFormat="1" ht="51" customHeight="1">
      <c r="A164" s="94" t="s">
        <v>65</v>
      </c>
      <c r="B164" s="97">
        <v>4252</v>
      </c>
      <c r="C164" s="96">
        <v>2</v>
      </c>
      <c r="D164" s="91" t="s">
        <v>118</v>
      </c>
      <c r="E164" s="27" t="s">
        <v>115</v>
      </c>
      <c r="F164" s="28" t="s">
        <v>25</v>
      </c>
      <c r="G164" s="28" t="s">
        <v>44</v>
      </c>
      <c r="H164" s="44">
        <v>300000</v>
      </c>
      <c r="I164" s="28">
        <v>1</v>
      </c>
      <c r="J164" s="45">
        <f t="shared" si="5"/>
        <v>300</v>
      </c>
    </row>
    <row r="165" spans="1:10" s="38" customFormat="1" ht="30.75" customHeight="1">
      <c r="A165" s="94" t="s">
        <v>65</v>
      </c>
      <c r="B165" s="97">
        <v>4261</v>
      </c>
      <c r="C165" s="96">
        <v>3</v>
      </c>
      <c r="D165" s="91" t="s">
        <v>117</v>
      </c>
      <c r="E165" s="27" t="s">
        <v>59</v>
      </c>
      <c r="F165" s="28" t="s">
        <v>25</v>
      </c>
      <c r="G165" s="28" t="s">
        <v>44</v>
      </c>
      <c r="H165" s="44">
        <v>300000</v>
      </c>
      <c r="I165" s="28">
        <v>1</v>
      </c>
      <c r="J165" s="45">
        <f t="shared" si="5"/>
        <v>300</v>
      </c>
    </row>
    <row r="166" spans="1:10" s="38" customFormat="1" ht="36" customHeight="1">
      <c r="A166" s="94" t="s">
        <v>65</v>
      </c>
      <c r="B166" s="97">
        <v>4252</v>
      </c>
      <c r="C166" s="96">
        <v>4</v>
      </c>
      <c r="D166" s="57" t="s">
        <v>121</v>
      </c>
      <c r="E166" s="83" t="s">
        <v>53</v>
      </c>
      <c r="F166" s="28" t="s">
        <v>25</v>
      </c>
      <c r="G166" s="70" t="s">
        <v>44</v>
      </c>
      <c r="H166" s="18">
        <v>2400000</v>
      </c>
      <c r="I166" s="70">
        <v>1</v>
      </c>
      <c r="J166" s="45">
        <f t="shared" si="5"/>
        <v>2400</v>
      </c>
    </row>
    <row r="167" spans="1:10" s="38" customFormat="1" ht="30.75" customHeight="1">
      <c r="A167" s="94" t="s">
        <v>65</v>
      </c>
      <c r="B167" s="97">
        <v>4214</v>
      </c>
      <c r="C167" s="96">
        <v>5</v>
      </c>
      <c r="D167" s="57" t="s">
        <v>120</v>
      </c>
      <c r="E167" s="83" t="s">
        <v>108</v>
      </c>
      <c r="F167" s="28" t="s">
        <v>25</v>
      </c>
      <c r="G167" s="70" t="s">
        <v>44</v>
      </c>
      <c r="H167" s="18">
        <v>3120000</v>
      </c>
      <c r="I167" s="70">
        <v>1</v>
      </c>
      <c r="J167" s="45">
        <f t="shared" si="5"/>
        <v>3120</v>
      </c>
    </row>
    <row r="168" spans="1:10" s="38" customFormat="1" ht="30.75" customHeight="1">
      <c r="A168" s="94" t="s">
        <v>65</v>
      </c>
      <c r="B168" s="24">
        <v>4216</v>
      </c>
      <c r="C168" s="96">
        <v>6</v>
      </c>
      <c r="D168" s="91" t="s">
        <v>116</v>
      </c>
      <c r="E168" s="22" t="s">
        <v>45</v>
      </c>
      <c r="F168" s="28" t="s">
        <v>25</v>
      </c>
      <c r="G168" s="20" t="s">
        <v>44</v>
      </c>
      <c r="H168" s="19">
        <v>600000</v>
      </c>
      <c r="I168" s="20">
        <v>1</v>
      </c>
      <c r="J168" s="45">
        <f t="shared" si="5"/>
        <v>600</v>
      </c>
    </row>
    <row r="169" spans="1:10" s="38" customFormat="1" ht="20.25" customHeight="1">
      <c r="A169" s="94" t="s">
        <v>65</v>
      </c>
      <c r="B169" s="24">
        <v>4214</v>
      </c>
      <c r="C169" s="96">
        <v>7</v>
      </c>
      <c r="D169" s="98" t="s">
        <v>122</v>
      </c>
      <c r="E169" s="81" t="s">
        <v>112</v>
      </c>
      <c r="F169" s="28" t="s">
        <v>25</v>
      </c>
      <c r="G169" s="78" t="s">
        <v>44</v>
      </c>
      <c r="H169" s="17">
        <v>12000</v>
      </c>
      <c r="I169" s="67">
        <v>1</v>
      </c>
      <c r="J169" s="99">
        <f t="shared" si="5"/>
        <v>12</v>
      </c>
    </row>
    <row r="170" spans="1:10" s="38" customFormat="1" ht="48.75" customHeight="1">
      <c r="A170" s="94" t="s">
        <v>65</v>
      </c>
      <c r="B170" s="79">
        <v>4237</v>
      </c>
      <c r="C170" s="96">
        <v>8</v>
      </c>
      <c r="D170" s="91" t="s">
        <v>201</v>
      </c>
      <c r="E170" s="22" t="s">
        <v>57</v>
      </c>
      <c r="F170" s="20" t="s">
        <v>25</v>
      </c>
      <c r="G170" s="20" t="s">
        <v>44</v>
      </c>
      <c r="H170" s="17">
        <v>500000</v>
      </c>
      <c r="I170" s="20">
        <v>1</v>
      </c>
      <c r="J170" s="95">
        <f t="shared" si="5"/>
        <v>500</v>
      </c>
    </row>
    <row r="171" spans="1:12" s="38" customFormat="1" ht="42" customHeight="1">
      <c r="A171" s="94" t="s">
        <v>65</v>
      </c>
      <c r="B171" s="79">
        <v>4233</v>
      </c>
      <c r="C171" s="96">
        <v>9</v>
      </c>
      <c r="D171" s="91" t="s">
        <v>162</v>
      </c>
      <c r="E171" s="22" t="s">
        <v>109</v>
      </c>
      <c r="F171" s="20" t="s">
        <v>25</v>
      </c>
      <c r="G171" s="20" t="s">
        <v>44</v>
      </c>
      <c r="H171" s="17">
        <v>144000</v>
      </c>
      <c r="I171" s="20">
        <v>1</v>
      </c>
      <c r="J171" s="95">
        <f t="shared" si="5"/>
        <v>144</v>
      </c>
      <c r="L171" s="100"/>
    </row>
    <row r="172" spans="1:12" s="38" customFormat="1" ht="32.25" customHeight="1">
      <c r="A172" s="94" t="s">
        <v>65</v>
      </c>
      <c r="B172" s="79">
        <v>4234</v>
      </c>
      <c r="C172" s="96">
        <v>10</v>
      </c>
      <c r="D172" s="91" t="s">
        <v>243</v>
      </c>
      <c r="E172" s="22" t="s">
        <v>244</v>
      </c>
      <c r="F172" s="20" t="s">
        <v>25</v>
      </c>
      <c r="G172" s="20" t="s">
        <v>44</v>
      </c>
      <c r="H172" s="17">
        <v>120000</v>
      </c>
      <c r="I172" s="20">
        <v>1</v>
      </c>
      <c r="J172" s="95">
        <f t="shared" si="5"/>
        <v>120</v>
      </c>
      <c r="L172" s="100"/>
    </row>
    <row r="173" spans="1:12" s="38" customFormat="1" ht="32.25" customHeight="1">
      <c r="A173" s="94" t="s">
        <v>65</v>
      </c>
      <c r="B173" s="79">
        <v>4252</v>
      </c>
      <c r="C173" s="96">
        <v>11</v>
      </c>
      <c r="D173" s="91" t="s">
        <v>198</v>
      </c>
      <c r="E173" s="22" t="s">
        <v>249</v>
      </c>
      <c r="F173" s="20" t="s">
        <v>25</v>
      </c>
      <c r="G173" s="20" t="s">
        <v>44</v>
      </c>
      <c r="H173" s="17">
        <v>150000</v>
      </c>
      <c r="I173" s="20">
        <v>1</v>
      </c>
      <c r="J173" s="95">
        <f t="shared" si="5"/>
        <v>150</v>
      </c>
      <c r="L173" s="100"/>
    </row>
    <row r="174" spans="1:12" s="38" customFormat="1" ht="80.25" customHeight="1">
      <c r="A174" s="94" t="s">
        <v>65</v>
      </c>
      <c r="B174" s="79">
        <v>4215</v>
      </c>
      <c r="C174" s="96">
        <v>12</v>
      </c>
      <c r="D174" s="80" t="s">
        <v>212</v>
      </c>
      <c r="E174" s="81" t="s">
        <v>213</v>
      </c>
      <c r="F174" s="78" t="s">
        <v>25</v>
      </c>
      <c r="G174" s="78" t="s">
        <v>44</v>
      </c>
      <c r="H174" s="17">
        <v>165000</v>
      </c>
      <c r="I174" s="67">
        <v>1</v>
      </c>
      <c r="J174" s="95">
        <f t="shared" si="5"/>
        <v>165</v>
      </c>
      <c r="L174" s="100"/>
    </row>
    <row r="175" spans="1:12" s="38" customFormat="1" ht="35.25" customHeight="1">
      <c r="A175" s="94" t="s">
        <v>65</v>
      </c>
      <c r="B175" s="79">
        <v>4861</v>
      </c>
      <c r="C175" s="96">
        <v>13</v>
      </c>
      <c r="D175" s="80" t="s">
        <v>235</v>
      </c>
      <c r="E175" s="81" t="s">
        <v>209</v>
      </c>
      <c r="F175" s="78" t="s">
        <v>236</v>
      </c>
      <c r="G175" s="78" t="s">
        <v>44</v>
      </c>
      <c r="H175" s="17">
        <v>3440000</v>
      </c>
      <c r="I175" s="67">
        <v>1</v>
      </c>
      <c r="J175" s="95">
        <f t="shared" si="5"/>
        <v>3440</v>
      </c>
      <c r="L175" s="100"/>
    </row>
    <row r="176" spans="1:12" s="38" customFormat="1" ht="27" customHeight="1">
      <c r="A176" s="94" t="s">
        <v>65</v>
      </c>
      <c r="B176" s="79">
        <v>4252</v>
      </c>
      <c r="C176" s="96">
        <v>14</v>
      </c>
      <c r="D176" s="80" t="s">
        <v>256</v>
      </c>
      <c r="E176" s="81" t="s">
        <v>231</v>
      </c>
      <c r="F176" s="78" t="s">
        <v>190</v>
      </c>
      <c r="G176" s="78" t="s">
        <v>44</v>
      </c>
      <c r="H176" s="17">
        <v>1200000</v>
      </c>
      <c r="I176" s="67">
        <v>1</v>
      </c>
      <c r="J176" s="95">
        <f t="shared" si="5"/>
        <v>1200</v>
      </c>
      <c r="L176" s="100"/>
    </row>
    <row r="177" spans="1:12" s="38" customFormat="1" ht="33.75" customHeight="1">
      <c r="A177" s="94" t="s">
        <v>65</v>
      </c>
      <c r="B177" s="79">
        <v>4239</v>
      </c>
      <c r="C177" s="96">
        <v>15</v>
      </c>
      <c r="D177" s="80" t="s">
        <v>228</v>
      </c>
      <c r="E177" s="81" t="s">
        <v>229</v>
      </c>
      <c r="F177" s="78" t="s">
        <v>25</v>
      </c>
      <c r="G177" s="78" t="s">
        <v>44</v>
      </c>
      <c r="H177" s="17">
        <v>150000</v>
      </c>
      <c r="I177" s="67">
        <v>1</v>
      </c>
      <c r="J177" s="95">
        <f t="shared" si="5"/>
        <v>150</v>
      </c>
      <c r="L177" s="100"/>
    </row>
    <row r="178" spans="1:12" s="38" customFormat="1" ht="34.5" customHeight="1" collapsed="1">
      <c r="A178" s="94" t="s">
        <v>65</v>
      </c>
      <c r="B178" s="79">
        <v>4252</v>
      </c>
      <c r="C178" s="96">
        <v>16</v>
      </c>
      <c r="D178" s="82" t="s">
        <v>204</v>
      </c>
      <c r="E178" s="22" t="s">
        <v>232</v>
      </c>
      <c r="F178" s="20" t="s">
        <v>190</v>
      </c>
      <c r="G178" s="20" t="s">
        <v>44</v>
      </c>
      <c r="H178" s="19">
        <v>400000</v>
      </c>
      <c r="I178" s="20">
        <v>1</v>
      </c>
      <c r="J178" s="95">
        <f t="shared" si="5"/>
        <v>400</v>
      </c>
      <c r="L178" s="100"/>
    </row>
    <row r="179" spans="1:10" s="38" customFormat="1" ht="45.75" customHeight="1">
      <c r="A179" s="94" t="s">
        <v>65</v>
      </c>
      <c r="B179" s="79">
        <v>4237</v>
      </c>
      <c r="C179" s="96">
        <v>17</v>
      </c>
      <c r="D179" s="91" t="s">
        <v>372</v>
      </c>
      <c r="E179" s="22" t="s">
        <v>57</v>
      </c>
      <c r="F179" s="20" t="s">
        <v>25</v>
      </c>
      <c r="G179" s="20" t="s">
        <v>44</v>
      </c>
      <c r="H179" s="17">
        <v>100000</v>
      </c>
      <c r="I179" s="20">
        <v>1</v>
      </c>
      <c r="J179" s="95">
        <f>H179*I179/1000</f>
        <v>100</v>
      </c>
    </row>
    <row r="180" spans="1:10" s="38" customFormat="1" ht="44.25" customHeight="1">
      <c r="A180" s="94" t="s">
        <v>65</v>
      </c>
      <c r="B180" s="79">
        <v>4237</v>
      </c>
      <c r="C180" s="96">
        <v>18</v>
      </c>
      <c r="D180" s="91" t="s">
        <v>373</v>
      </c>
      <c r="E180" s="22" t="s">
        <v>57</v>
      </c>
      <c r="F180" s="20" t="s">
        <v>25</v>
      </c>
      <c r="G180" s="20" t="s">
        <v>44</v>
      </c>
      <c r="H180" s="17">
        <v>100000</v>
      </c>
      <c r="I180" s="20">
        <v>1</v>
      </c>
      <c r="J180" s="95">
        <f>H180*I180/1000</f>
        <v>100</v>
      </c>
    </row>
    <row r="181" spans="1:10" s="38" customFormat="1" ht="20.25" customHeight="1">
      <c r="A181" s="94" t="s">
        <v>65</v>
      </c>
      <c r="B181" s="24">
        <v>4214</v>
      </c>
      <c r="C181" s="96">
        <v>19</v>
      </c>
      <c r="D181" s="91" t="s">
        <v>374</v>
      </c>
      <c r="E181" s="22" t="s">
        <v>112</v>
      </c>
      <c r="F181" s="20" t="s">
        <v>25</v>
      </c>
      <c r="G181" s="20" t="s">
        <v>44</v>
      </c>
      <c r="H181" s="17">
        <v>12000</v>
      </c>
      <c r="I181" s="20">
        <v>1</v>
      </c>
      <c r="J181" s="95">
        <f>H181*I181/1000</f>
        <v>12</v>
      </c>
    </row>
    <row r="182" spans="1:10" s="38" customFormat="1" ht="33.75" customHeight="1">
      <c r="A182" s="94" t="s">
        <v>65</v>
      </c>
      <c r="B182" s="24">
        <v>4214</v>
      </c>
      <c r="C182" s="96">
        <v>20</v>
      </c>
      <c r="D182" s="91" t="s">
        <v>375</v>
      </c>
      <c r="E182" s="22" t="s">
        <v>376</v>
      </c>
      <c r="F182" s="20" t="s">
        <v>25</v>
      </c>
      <c r="G182" s="20" t="s">
        <v>44</v>
      </c>
      <c r="H182" s="17">
        <v>22320</v>
      </c>
      <c r="I182" s="20">
        <v>1</v>
      </c>
      <c r="J182" s="95">
        <f>H182*I182/1000</f>
        <v>22.32</v>
      </c>
    </row>
    <row r="183" spans="1:10" s="38" customFormat="1" ht="36" customHeight="1">
      <c r="A183" s="94" t="s">
        <v>65</v>
      </c>
      <c r="B183" s="79">
        <v>4252</v>
      </c>
      <c r="C183" s="128">
        <v>21</v>
      </c>
      <c r="D183" s="129" t="s">
        <v>381</v>
      </c>
      <c r="E183" s="130" t="s">
        <v>231</v>
      </c>
      <c r="F183" s="131" t="s">
        <v>190</v>
      </c>
      <c r="G183" s="131" t="s">
        <v>44</v>
      </c>
      <c r="H183" s="132">
        <v>600000</v>
      </c>
      <c r="I183" s="131">
        <v>1</v>
      </c>
      <c r="J183" s="133">
        <v>600</v>
      </c>
    </row>
    <row r="184" spans="1:10" s="38" customFormat="1" ht="15" customHeight="1">
      <c r="A184" s="43"/>
      <c r="B184" s="24"/>
      <c r="C184" s="101"/>
      <c r="D184" s="266" t="s">
        <v>60</v>
      </c>
      <c r="E184" s="264"/>
      <c r="F184" s="264"/>
      <c r="G184" s="264"/>
      <c r="H184" s="264"/>
      <c r="I184" s="264"/>
      <c r="J184" s="265"/>
    </row>
    <row r="185" spans="1:10" s="38" customFormat="1" ht="21.75" customHeight="1">
      <c r="A185" s="43"/>
      <c r="B185" s="24"/>
      <c r="C185" s="96">
        <v>1</v>
      </c>
      <c r="D185" s="57" t="s">
        <v>61</v>
      </c>
      <c r="E185" s="83" t="s">
        <v>62</v>
      </c>
      <c r="F185" s="70" t="s">
        <v>63</v>
      </c>
      <c r="G185" s="67" t="s">
        <v>44</v>
      </c>
      <c r="H185" s="18">
        <v>3359000</v>
      </c>
      <c r="I185" s="70">
        <v>1</v>
      </c>
      <c r="J185" s="95">
        <f t="shared" si="5"/>
        <v>3359</v>
      </c>
    </row>
    <row r="186" spans="1:11" ht="24" customHeight="1" thickBot="1">
      <c r="A186" s="43"/>
      <c r="B186" s="42"/>
      <c r="C186" s="122"/>
      <c r="D186" s="123" t="s">
        <v>111</v>
      </c>
      <c r="E186" s="84"/>
      <c r="F186" s="85"/>
      <c r="G186" s="86"/>
      <c r="H186" s="87"/>
      <c r="I186" s="88"/>
      <c r="J186" s="46">
        <f>SUM(J103:J106,J108:J130,J132:J157,J159:J161,J163:J183,J185,J52:J53)</f>
        <v>25649.22</v>
      </c>
      <c r="K186" s="93"/>
    </row>
  </sheetData>
  <sheetProtection/>
  <autoFilter ref="D1:D186"/>
  <mergeCells count="43">
    <mergeCell ref="G1:J1"/>
    <mergeCell ref="F2:J2"/>
    <mergeCell ref="G3:J3"/>
    <mergeCell ref="F4:J4"/>
    <mergeCell ref="G5:J5"/>
    <mergeCell ref="D8:J8"/>
    <mergeCell ref="C10:E10"/>
    <mergeCell ref="F10:J10"/>
    <mergeCell ref="C11:J11"/>
    <mergeCell ref="C12:J12"/>
    <mergeCell ref="C13:J13"/>
    <mergeCell ref="C14:J14"/>
    <mergeCell ref="C15:J15"/>
    <mergeCell ref="C16:J16"/>
    <mergeCell ref="C17:J17"/>
    <mergeCell ref="C18:J18"/>
    <mergeCell ref="A19:B19"/>
    <mergeCell ref="D19:E19"/>
    <mergeCell ref="F19:F20"/>
    <mergeCell ref="G19:G20"/>
    <mergeCell ref="H19:H20"/>
    <mergeCell ref="I19:I20"/>
    <mergeCell ref="J19:J20"/>
    <mergeCell ref="A20:A21"/>
    <mergeCell ref="B20:B21"/>
    <mergeCell ref="C22:J22"/>
    <mergeCell ref="C23:J23"/>
    <mergeCell ref="C27:J27"/>
    <mergeCell ref="C34:J34"/>
    <mergeCell ref="C51:J51"/>
    <mergeCell ref="C54:J54"/>
    <mergeCell ref="C67:J67"/>
    <mergeCell ref="A69:A70"/>
    <mergeCell ref="C96:J96"/>
    <mergeCell ref="C158:J158"/>
    <mergeCell ref="C162:J162"/>
    <mergeCell ref="D184:J184"/>
    <mergeCell ref="C98:J98"/>
    <mergeCell ref="C100:J100"/>
    <mergeCell ref="C101:J101"/>
    <mergeCell ref="C102:J102"/>
    <mergeCell ref="C107:J107"/>
    <mergeCell ref="C131:J131"/>
  </mergeCells>
  <printOptions/>
  <pageMargins left="0.1968503937007874" right="0.1968503937007874" top="0.4724409448818898" bottom="0.31496062992125984"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2024-07-01T11:14:46Z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