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103-OP1\Desktop\Gnumner\1 Գնումներ-2025\ԳՀ-2025\25- Շինանյութ-2\Արձանագրություն\"/>
    </mc:Choice>
  </mc:AlternateContent>
  <xr:revisionPtr revIDLastSave="0" documentId="13_ncr:1_{DAF16B18-B2FD-4C20-A861-621F80AEA0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3" l="1"/>
  <c r="N9" i="3"/>
  <c r="N10" i="3"/>
  <c r="N11" i="3"/>
  <c r="N12" i="3"/>
  <c r="N13" i="3"/>
  <c r="N14" i="3"/>
  <c r="N16" i="3"/>
  <c r="N7" i="3"/>
  <c r="L8" i="3"/>
  <c r="L9" i="3"/>
  <c r="L10" i="3"/>
  <c r="L11" i="3"/>
  <c r="L12" i="3"/>
  <c r="L13" i="3"/>
  <c r="L14" i="3"/>
  <c r="L15" i="3"/>
  <c r="L16" i="3"/>
  <c r="L7" i="3"/>
  <c r="H8" i="3"/>
  <c r="H9" i="3"/>
  <c r="H10" i="3"/>
  <c r="H11" i="3"/>
  <c r="H12" i="3"/>
  <c r="H13" i="3"/>
  <c r="H14" i="3"/>
  <c r="H15" i="3"/>
  <c r="H16" i="3"/>
  <c r="H7" i="3"/>
  <c r="G16" i="3"/>
  <c r="G15" i="3"/>
  <c r="G14" i="3"/>
  <c r="G13" i="3"/>
  <c r="G12" i="3"/>
  <c r="G11" i="3"/>
  <c r="G10" i="3"/>
  <c r="G9" i="3"/>
  <c r="G8" i="3"/>
  <c r="G7" i="3"/>
  <c r="M12" i="3"/>
  <c r="M13" i="3"/>
  <c r="M14" i="3"/>
  <c r="M15" i="3"/>
  <c r="N15" i="3" s="1"/>
  <c r="M16" i="3"/>
  <c r="M8" i="3"/>
  <c r="M9" i="3"/>
  <c r="M10" i="3"/>
  <c r="M11" i="3"/>
  <c r="M7" i="3"/>
  <c r="I8" i="3"/>
  <c r="J8" i="3" s="1"/>
  <c r="I9" i="3"/>
  <c r="J9" i="3" s="1"/>
  <c r="I10" i="3"/>
  <c r="J10" i="3" s="1"/>
  <c r="I11" i="3"/>
  <c r="J11" i="3" s="1"/>
  <c r="I12" i="3"/>
  <c r="J12" i="3" s="1"/>
  <c r="I13" i="3"/>
  <c r="J13" i="3" s="1"/>
  <c r="I14" i="3"/>
  <c r="J14" i="3" s="1"/>
  <c r="I15" i="3"/>
  <c r="J15" i="3" s="1"/>
  <c r="I16" i="3"/>
  <c r="J16" i="3" s="1"/>
  <c r="I7" i="3"/>
  <c r="J7" i="3" s="1"/>
</calcChain>
</file>

<file path=xl/sharedStrings.xml><?xml version="1.0" encoding="utf-8"?>
<sst xmlns="http://schemas.openxmlformats.org/spreadsheetml/2006/main" count="50" uniqueCount="33">
  <si>
    <t>ԱԱՀ</t>
  </si>
  <si>
    <t>Cpv</t>
  </si>
  <si>
    <t>Անվանում</t>
  </si>
  <si>
    <t>Քանակ</t>
  </si>
  <si>
    <t>ՉՀ</t>
  </si>
  <si>
    <t>Չափման միավոր</t>
  </si>
  <si>
    <t>Ընտրված մասնակից</t>
  </si>
  <si>
    <t>Միավորի գին/ներառյալ ԱԱՀ/</t>
  </si>
  <si>
    <t>Գումար  /ներառյալ ԱԱՀ/</t>
  </si>
  <si>
    <t>Գումար  / առանց ԱԱՀ/</t>
  </si>
  <si>
    <t>Չկայացած չափաբաժին</t>
  </si>
  <si>
    <t>35331140/503</t>
  </si>
  <si>
    <t>Պարկուճ կոյուղու 50մմ</t>
  </si>
  <si>
    <t>35331140/504</t>
  </si>
  <si>
    <t>Պարկուճ կոյուղու 100մմ</t>
  </si>
  <si>
    <t>44423570/504</t>
  </si>
  <si>
    <t>Պրոֆիլներ</t>
  </si>
  <si>
    <t>44423570/505</t>
  </si>
  <si>
    <t>44423570/506</t>
  </si>
  <si>
    <t>44531100/502</t>
  </si>
  <si>
    <t xml:space="preserve">Շրիշակի դետալներ </t>
  </si>
  <si>
    <t>44131100/505</t>
  </si>
  <si>
    <t>Անկյունակ  կոյուղու</t>
  </si>
  <si>
    <t>44131100/506</t>
  </si>
  <si>
    <t>անկյունակ  կոյուղու</t>
  </si>
  <si>
    <t>44131100/507</t>
  </si>
  <si>
    <t>44131100/508</t>
  </si>
  <si>
    <t xml:space="preserve">Միավորի գին </t>
  </si>
  <si>
    <t>Ընդհանուր գինը</t>
  </si>
  <si>
    <t>հատ</t>
  </si>
  <si>
    <t>ՀՀ ԱՆ «Հանրապետական շտապ օգնության ծառայություն» ՓԲԸ-ի կարքիների համար շինանյութի ձեռբերման նպատակով հայտարարված ՀՀԱՆՇՕԾ-ԳՀԱՊՁԲ-2025/11 ծածկագրով գնման ընթացակարգի  մասնակիցերի կողմից ներկայացված վերջնական գնային առաջարկներ</t>
  </si>
  <si>
    <t>«Մետալ Գռուպ» ՍՊԸ </t>
  </si>
  <si>
    <t>«Էկոմիքս»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</si>
</sst>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 tint="4.9989318521683403E-2"/>
      <name val="GHEA Grapalat"/>
      <family val="3"/>
    </font>
    <font>
      <b/>
      <sz val="12"/>
      <color theme="1" tint="4.9989318521683403E-2"/>
      <name val="GHEA Grapalat"/>
      <family val="3"/>
    </font>
    <font>
      <b/>
      <sz val="10"/>
      <color theme="1" tint="4.9989318521683403E-2"/>
      <name val="GHEA Grapalat"/>
      <family val="3"/>
    </font>
    <font>
      <b/>
      <sz val="11"/>
      <color theme="1" tint="4.9989318521683403E-2"/>
      <name val="GHEA Grapalat"/>
      <family val="3"/>
    </font>
    <font>
      <sz val="10"/>
      <color theme="1" tint="4.9989318521683403E-2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rgb="FF00000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" fontId="7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3" fillId="2" borderId="0" xfId="0" applyFont="1" applyFill="1"/>
    <xf numFmtId="0" fontId="8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1" fillId="5" borderId="5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3" fontId="9" fillId="5" borderId="7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8" xfId="0" applyFont="1" applyFill="1" applyBorder="1" applyAlignment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3" fontId="9" fillId="7" borderId="5" xfId="0" applyNumberFormat="1" applyFont="1" applyFill="1" applyBorder="1" applyAlignment="1">
      <alignment horizontal="center" vertical="center" wrapText="1"/>
    </xf>
    <xf numFmtId="3" fontId="8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center" vertical="center" wrapText="1"/>
    </xf>
    <xf numFmtId="3" fontId="1" fillId="7" borderId="2" xfId="0" applyNumberFormat="1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9" fillId="7" borderId="2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3" fontId="1" fillId="5" borderId="6" xfId="0" applyNumberFormat="1" applyFont="1" applyFill="1" applyBorder="1" applyAlignment="1">
      <alignment horizontal="center" vertical="center"/>
    </xf>
    <xf numFmtId="3" fontId="9" fillId="5" borderId="5" xfId="0" applyNumberFormat="1" applyFont="1" applyFill="1" applyBorder="1" applyAlignment="1">
      <alignment horizontal="center" vertical="center" wrapText="1"/>
    </xf>
    <xf numFmtId="0" fontId="6" fillId="6" borderId="0" xfId="0" applyFont="1" applyFill="1"/>
    <xf numFmtId="0" fontId="6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10D5A-E621-4CE3-962A-5F139641DC84}">
  <dimension ref="A2:O19"/>
  <sheetViews>
    <sheetView tabSelected="1" topLeftCell="A2" workbookViewId="0">
      <pane xSplit="7" ySplit="5" topLeftCell="H7" activePane="bottomRight" state="frozen"/>
      <selection activeCell="A2" sqref="A2"/>
      <selection pane="topRight" activeCell="H2" sqref="H2"/>
      <selection pane="bottomLeft" activeCell="A4" sqref="A4"/>
      <selection pane="bottomRight" activeCell="I22" sqref="I22"/>
    </sheetView>
  </sheetViews>
  <sheetFormatPr defaultColWidth="8.85546875" defaultRowHeight="16.5" x14ac:dyDescent="0.3"/>
  <cols>
    <col min="1" max="1" width="4.85546875" style="2" customWidth="1"/>
    <col min="2" max="2" width="17.140625" style="2" customWidth="1"/>
    <col min="3" max="3" width="22.7109375" style="2" customWidth="1"/>
    <col min="4" max="4" width="11.42578125" style="2" customWidth="1"/>
    <col min="5" max="6" width="10.42578125" style="2" customWidth="1"/>
    <col min="7" max="7" width="15.7109375" style="2" customWidth="1"/>
    <col min="8" max="8" width="15.42578125" style="2" customWidth="1"/>
    <col min="9" max="10" width="13.42578125" style="2" customWidth="1"/>
    <col min="11" max="14" width="16" style="2" customWidth="1"/>
    <col min="15" max="15" width="13.85546875" style="2" customWidth="1"/>
    <col min="16" max="16384" width="8.85546875" style="2"/>
  </cols>
  <sheetData>
    <row r="2" spans="1:1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5" spans="1:15" ht="16.5" customHeight="1" x14ac:dyDescent="0.3">
      <c r="A5" s="28" t="s">
        <v>4</v>
      </c>
      <c r="B5" s="29" t="s">
        <v>1</v>
      </c>
      <c r="C5" s="28" t="s">
        <v>2</v>
      </c>
      <c r="D5" s="30" t="s">
        <v>5</v>
      </c>
      <c r="E5" s="31" t="s">
        <v>3</v>
      </c>
      <c r="F5" s="31" t="s">
        <v>27</v>
      </c>
      <c r="G5" s="32" t="s">
        <v>28</v>
      </c>
      <c r="H5" s="33" t="s">
        <v>31</v>
      </c>
      <c r="I5" s="33"/>
      <c r="J5" s="33"/>
      <c r="K5" s="33"/>
      <c r="L5" s="33" t="s">
        <v>32</v>
      </c>
      <c r="M5" s="33"/>
      <c r="N5" s="33"/>
      <c r="O5" s="33"/>
    </row>
    <row r="6" spans="1:15" ht="42.75" x14ac:dyDescent="0.3">
      <c r="A6" s="28"/>
      <c r="B6" s="29"/>
      <c r="C6" s="28"/>
      <c r="D6" s="30"/>
      <c r="E6" s="31"/>
      <c r="F6" s="31"/>
      <c r="G6" s="32"/>
      <c r="H6" s="3" t="s">
        <v>7</v>
      </c>
      <c r="I6" s="3" t="s">
        <v>9</v>
      </c>
      <c r="J6" s="3" t="s">
        <v>0</v>
      </c>
      <c r="K6" s="3" t="s">
        <v>8</v>
      </c>
      <c r="L6" s="3" t="s">
        <v>7</v>
      </c>
      <c r="M6" s="3" t="s">
        <v>9</v>
      </c>
      <c r="N6" s="3" t="s">
        <v>0</v>
      </c>
      <c r="O6" s="3" t="s">
        <v>8</v>
      </c>
    </row>
    <row r="7" spans="1:15" s="6" customFormat="1" x14ac:dyDescent="0.3">
      <c r="A7" s="7">
        <v>1</v>
      </c>
      <c r="B7" s="8" t="s">
        <v>11</v>
      </c>
      <c r="C7" s="9" t="s">
        <v>12</v>
      </c>
      <c r="D7" s="10" t="s">
        <v>29</v>
      </c>
      <c r="E7" s="11">
        <v>100</v>
      </c>
      <c r="F7" s="12">
        <v>600</v>
      </c>
      <c r="G7" s="13">
        <f>F7*E7</f>
        <v>60000</v>
      </c>
      <c r="H7" s="14">
        <f>K7/E7</f>
        <v>0</v>
      </c>
      <c r="I7" s="14">
        <f t="shared" ref="I7:I16" si="0">K7/1.2</f>
        <v>0</v>
      </c>
      <c r="J7" s="14">
        <f>K7-I7</f>
        <v>0</v>
      </c>
      <c r="K7" s="14"/>
      <c r="L7" s="14">
        <f t="shared" ref="L7:L16" si="1">O7/E7</f>
        <v>0</v>
      </c>
      <c r="M7" s="14">
        <f t="shared" ref="M7:M16" si="2">O7/1.2</f>
        <v>0</v>
      </c>
      <c r="N7" s="14">
        <f>O7-M7</f>
        <v>0</v>
      </c>
      <c r="O7" s="14"/>
    </row>
    <row r="8" spans="1:15" s="6" customFormat="1" x14ac:dyDescent="0.3">
      <c r="A8" s="7">
        <v>2</v>
      </c>
      <c r="B8" s="8" t="s">
        <v>13</v>
      </c>
      <c r="C8" s="9" t="s">
        <v>14</v>
      </c>
      <c r="D8" s="35" t="s">
        <v>29</v>
      </c>
      <c r="E8" s="36">
        <v>100</v>
      </c>
      <c r="F8" s="12">
        <v>900</v>
      </c>
      <c r="G8" s="37">
        <f t="shared" ref="G8:G16" si="3">F8*E8</f>
        <v>90000</v>
      </c>
      <c r="H8" s="14">
        <f t="shared" ref="H8:H16" si="4">K8/E8</f>
        <v>0</v>
      </c>
      <c r="I8" s="14">
        <f t="shared" si="0"/>
        <v>0</v>
      </c>
      <c r="J8" s="14">
        <f t="shared" ref="J8:J16" si="5">K8-I8</f>
        <v>0</v>
      </c>
      <c r="K8" s="14"/>
      <c r="L8" s="14">
        <f t="shared" si="1"/>
        <v>0</v>
      </c>
      <c r="M8" s="14">
        <f t="shared" si="2"/>
        <v>0</v>
      </c>
      <c r="N8" s="14">
        <f t="shared" ref="N8:N16" si="6">O8-M8</f>
        <v>0</v>
      </c>
      <c r="O8" s="14"/>
    </row>
    <row r="9" spans="1:15" x14ac:dyDescent="0.3">
      <c r="A9" s="15">
        <v>3</v>
      </c>
      <c r="B9" s="16" t="s">
        <v>15</v>
      </c>
      <c r="C9" s="17" t="s">
        <v>16</v>
      </c>
      <c r="D9" s="18" t="s">
        <v>29</v>
      </c>
      <c r="E9" s="19">
        <v>600</v>
      </c>
      <c r="F9" s="20">
        <v>700</v>
      </c>
      <c r="G9" s="21">
        <f t="shared" si="3"/>
        <v>420000</v>
      </c>
      <c r="H9" s="1">
        <f t="shared" si="4"/>
        <v>590</v>
      </c>
      <c r="I9" s="1">
        <f t="shared" si="0"/>
        <v>295000</v>
      </c>
      <c r="J9" s="1">
        <f t="shared" si="5"/>
        <v>59000</v>
      </c>
      <c r="K9" s="1">
        <v>354000</v>
      </c>
      <c r="L9" s="4">
        <f t="shared" si="1"/>
        <v>0</v>
      </c>
      <c r="M9" s="4">
        <f t="shared" si="2"/>
        <v>0</v>
      </c>
      <c r="N9" s="4">
        <f t="shared" si="6"/>
        <v>0</v>
      </c>
      <c r="O9" s="4"/>
    </row>
    <row r="10" spans="1:15" x14ac:dyDescent="0.3">
      <c r="A10" s="15">
        <v>4</v>
      </c>
      <c r="B10" s="16" t="s">
        <v>17</v>
      </c>
      <c r="C10" s="17" t="s">
        <v>16</v>
      </c>
      <c r="D10" s="18" t="s">
        <v>29</v>
      </c>
      <c r="E10" s="19">
        <v>500</v>
      </c>
      <c r="F10" s="22">
        <v>700</v>
      </c>
      <c r="G10" s="21">
        <f t="shared" si="3"/>
        <v>350000</v>
      </c>
      <c r="H10" s="1">
        <f t="shared" si="4"/>
        <v>670</v>
      </c>
      <c r="I10" s="1">
        <f t="shared" si="0"/>
        <v>279166.66666666669</v>
      </c>
      <c r="J10" s="1">
        <f t="shared" si="5"/>
        <v>55833.333333333314</v>
      </c>
      <c r="K10" s="1">
        <v>335000</v>
      </c>
      <c r="L10" s="4">
        <f t="shared" si="1"/>
        <v>0</v>
      </c>
      <c r="M10" s="4">
        <f t="shared" si="2"/>
        <v>0</v>
      </c>
      <c r="N10" s="4">
        <f t="shared" si="6"/>
        <v>0</v>
      </c>
      <c r="O10" s="4"/>
    </row>
    <row r="11" spans="1:15" x14ac:dyDescent="0.3">
      <c r="A11" s="15">
        <v>5</v>
      </c>
      <c r="B11" s="16" t="s">
        <v>18</v>
      </c>
      <c r="C11" s="17" t="s">
        <v>16</v>
      </c>
      <c r="D11" s="18" t="s">
        <v>29</v>
      </c>
      <c r="E11" s="19">
        <v>1000</v>
      </c>
      <c r="F11" s="20">
        <v>700</v>
      </c>
      <c r="G11" s="21">
        <f t="shared" si="3"/>
        <v>700000</v>
      </c>
      <c r="H11" s="1">
        <f t="shared" si="4"/>
        <v>430</v>
      </c>
      <c r="I11" s="1">
        <f t="shared" si="0"/>
        <v>358333.33333333337</v>
      </c>
      <c r="J11" s="1">
        <f t="shared" si="5"/>
        <v>71666.666666666628</v>
      </c>
      <c r="K11" s="1">
        <v>430000</v>
      </c>
      <c r="L11" s="4">
        <f t="shared" si="1"/>
        <v>0</v>
      </c>
      <c r="M11" s="4">
        <f t="shared" si="2"/>
        <v>0</v>
      </c>
      <c r="N11" s="4">
        <f t="shared" si="6"/>
        <v>0</v>
      </c>
      <c r="O11" s="4"/>
    </row>
    <row r="12" spans="1:15" s="6" customFormat="1" x14ac:dyDescent="0.3">
      <c r="A12" s="7">
        <v>6</v>
      </c>
      <c r="B12" s="8" t="s">
        <v>19</v>
      </c>
      <c r="C12" s="9" t="s">
        <v>20</v>
      </c>
      <c r="D12" s="10" t="s">
        <v>29</v>
      </c>
      <c r="E12" s="11">
        <v>800</v>
      </c>
      <c r="F12" s="12">
        <v>150</v>
      </c>
      <c r="G12" s="37">
        <f t="shared" si="3"/>
        <v>120000</v>
      </c>
      <c r="H12" s="14">
        <f t="shared" si="4"/>
        <v>0</v>
      </c>
      <c r="I12" s="14">
        <f t="shared" si="0"/>
        <v>0</v>
      </c>
      <c r="J12" s="14">
        <f t="shared" si="5"/>
        <v>0</v>
      </c>
      <c r="K12" s="14"/>
      <c r="L12" s="14">
        <f t="shared" si="1"/>
        <v>0</v>
      </c>
      <c r="M12" s="14">
        <f t="shared" si="2"/>
        <v>0</v>
      </c>
      <c r="N12" s="14">
        <f t="shared" si="6"/>
        <v>0</v>
      </c>
      <c r="O12" s="14"/>
    </row>
    <row r="13" spans="1:15" x14ac:dyDescent="0.3">
      <c r="A13" s="15">
        <v>7</v>
      </c>
      <c r="B13" s="34" t="s">
        <v>21</v>
      </c>
      <c r="C13" s="23" t="s">
        <v>22</v>
      </c>
      <c r="D13" s="24" t="s">
        <v>29</v>
      </c>
      <c r="E13" s="25">
        <v>50</v>
      </c>
      <c r="F13" s="26">
        <v>150</v>
      </c>
      <c r="G13" s="21">
        <f t="shared" si="3"/>
        <v>7500</v>
      </c>
      <c r="H13" s="4">
        <f t="shared" si="4"/>
        <v>0</v>
      </c>
      <c r="I13" s="4">
        <f t="shared" si="0"/>
        <v>0</v>
      </c>
      <c r="J13" s="4">
        <f t="shared" si="5"/>
        <v>0</v>
      </c>
      <c r="K13" s="4">
        <v>0</v>
      </c>
      <c r="L13" s="1">
        <f t="shared" si="1"/>
        <v>84</v>
      </c>
      <c r="M13" s="1">
        <f t="shared" si="2"/>
        <v>3500</v>
      </c>
      <c r="N13" s="1">
        <f t="shared" si="6"/>
        <v>700</v>
      </c>
      <c r="O13" s="1">
        <v>4200</v>
      </c>
    </row>
    <row r="14" spans="1:15" x14ac:dyDescent="0.3">
      <c r="A14" s="15">
        <v>8</v>
      </c>
      <c r="B14" s="34" t="s">
        <v>23</v>
      </c>
      <c r="C14" s="23" t="s">
        <v>24</v>
      </c>
      <c r="D14" s="24" t="s">
        <v>29</v>
      </c>
      <c r="E14" s="25">
        <v>50</v>
      </c>
      <c r="F14" s="26">
        <v>250</v>
      </c>
      <c r="G14" s="21">
        <f t="shared" si="3"/>
        <v>12500</v>
      </c>
      <c r="H14" s="4">
        <f t="shared" si="4"/>
        <v>0</v>
      </c>
      <c r="I14" s="4">
        <f t="shared" si="0"/>
        <v>0</v>
      </c>
      <c r="J14" s="4">
        <f t="shared" si="5"/>
        <v>0</v>
      </c>
      <c r="K14" s="4">
        <v>0</v>
      </c>
      <c r="L14" s="1">
        <f t="shared" si="1"/>
        <v>84</v>
      </c>
      <c r="M14" s="1">
        <f t="shared" si="2"/>
        <v>3500</v>
      </c>
      <c r="N14" s="1">
        <f t="shared" si="6"/>
        <v>700</v>
      </c>
      <c r="O14" s="1">
        <v>4200</v>
      </c>
    </row>
    <row r="15" spans="1:15" x14ac:dyDescent="0.3">
      <c r="A15" s="15">
        <v>9</v>
      </c>
      <c r="B15" s="34" t="s">
        <v>25</v>
      </c>
      <c r="C15" s="23" t="s">
        <v>24</v>
      </c>
      <c r="D15" s="24" t="s">
        <v>29</v>
      </c>
      <c r="E15" s="25">
        <v>50</v>
      </c>
      <c r="F15" s="26">
        <v>650</v>
      </c>
      <c r="G15" s="21">
        <f t="shared" si="3"/>
        <v>32500</v>
      </c>
      <c r="H15" s="4">
        <f t="shared" si="4"/>
        <v>0</v>
      </c>
      <c r="I15" s="4">
        <f t="shared" si="0"/>
        <v>0</v>
      </c>
      <c r="J15" s="4">
        <f t="shared" si="5"/>
        <v>0</v>
      </c>
      <c r="K15" s="4">
        <v>0</v>
      </c>
      <c r="L15" s="1">
        <f t="shared" si="1"/>
        <v>344</v>
      </c>
      <c r="M15" s="1">
        <f t="shared" si="2"/>
        <v>14333.333333333334</v>
      </c>
      <c r="N15" s="1">
        <f t="shared" si="6"/>
        <v>2866.6666666666661</v>
      </c>
      <c r="O15" s="1">
        <v>17200</v>
      </c>
    </row>
    <row r="16" spans="1:15" x14ac:dyDescent="0.3">
      <c r="A16" s="15">
        <v>10</v>
      </c>
      <c r="B16" s="34" t="s">
        <v>26</v>
      </c>
      <c r="C16" s="23" t="s">
        <v>24</v>
      </c>
      <c r="D16" s="24" t="s">
        <v>29</v>
      </c>
      <c r="E16" s="25">
        <v>50</v>
      </c>
      <c r="F16" s="26">
        <v>650</v>
      </c>
      <c r="G16" s="21">
        <f t="shared" si="3"/>
        <v>32500</v>
      </c>
      <c r="H16" s="4">
        <f t="shared" si="4"/>
        <v>0</v>
      </c>
      <c r="I16" s="4">
        <f t="shared" si="0"/>
        <v>0</v>
      </c>
      <c r="J16" s="4">
        <f t="shared" si="5"/>
        <v>0</v>
      </c>
      <c r="K16" s="4">
        <v>0</v>
      </c>
      <c r="L16" s="1">
        <f t="shared" si="1"/>
        <v>344</v>
      </c>
      <c r="M16" s="1">
        <f t="shared" si="2"/>
        <v>14333.333333333334</v>
      </c>
      <c r="N16" s="1">
        <f t="shared" si="6"/>
        <v>2866.6666666666661</v>
      </c>
      <c r="O16" s="1">
        <v>17200</v>
      </c>
    </row>
    <row r="18" spans="2:4" x14ac:dyDescent="0.3">
      <c r="B18" s="38"/>
      <c r="C18" s="5" t="s">
        <v>10</v>
      </c>
      <c r="D18" s="6"/>
    </row>
    <row r="19" spans="2:4" x14ac:dyDescent="0.3">
      <c r="B19" s="39"/>
      <c r="C19" s="5" t="s">
        <v>6</v>
      </c>
      <c r="D19" s="6"/>
    </row>
  </sheetData>
  <mergeCells count="10">
    <mergeCell ref="A2:O3"/>
    <mergeCell ref="A5:A6"/>
    <mergeCell ref="B5:B6"/>
    <mergeCell ref="C5:C6"/>
    <mergeCell ref="D5:D6"/>
    <mergeCell ref="E5:E6"/>
    <mergeCell ref="G5:G6"/>
    <mergeCell ref="H5:K5"/>
    <mergeCell ref="L5:O5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103-Op1</dc:creator>
  <cp:lastModifiedBy>103-Op1</cp:lastModifiedBy>
  <cp:lastPrinted>2025-03-17T09:13:48Z</cp:lastPrinted>
  <dcterms:created xsi:type="dcterms:W3CDTF">2015-06-05T18:17:20Z</dcterms:created>
  <dcterms:modified xsi:type="dcterms:W3CDTF">2025-04-04T07:43:53Z</dcterms:modified>
</cp:coreProperties>
</file>