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13" i="1" l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69" i="1"/>
  <c r="F168" i="1"/>
  <c r="F167" i="1"/>
  <c r="F166" i="1"/>
  <c r="F165" i="1"/>
  <c r="F164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J142" i="1"/>
  <c r="J143" i="1" s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 s="1"/>
  <c r="F26" i="1"/>
  <c r="F25" i="1"/>
  <c r="F23" i="1"/>
  <c r="F22" i="1"/>
  <c r="F21" i="1"/>
  <c r="I20" i="1"/>
  <c r="F20" i="1"/>
  <c r="E20" i="1"/>
  <c r="F19" i="1"/>
  <c r="F17" i="1"/>
  <c r="F16" i="1"/>
  <c r="F15" i="1"/>
  <c r="F14" i="1"/>
</calcChain>
</file>

<file path=xl/sharedStrings.xml><?xml version="1.0" encoding="utf-8"?>
<sst xmlns="http://schemas.openxmlformats.org/spreadsheetml/2006/main" count="601" uniqueCount="225">
  <si>
    <t>Հաստատում եմ`</t>
  </si>
  <si>
    <t xml:space="preserve">«Հաղարծնի  ԱԱՊԿ» ՊՈԱԿ-ի </t>
  </si>
  <si>
    <t>Տնօրեն`      Գ. Ժամհարյան</t>
  </si>
  <si>
    <t>ապրանքներ</t>
  </si>
  <si>
    <r>
      <t xml:space="preserve"> Պատվիրատուն </t>
    </r>
    <r>
      <rPr>
        <b/>
        <sz val="11"/>
        <color indexed="8"/>
        <rFont val="GHEA Mariam"/>
        <family val="3"/>
      </rPr>
      <t>Հաղարծնի</t>
    </r>
    <r>
      <rPr>
        <b/>
        <sz val="11"/>
        <color indexed="8"/>
        <rFont val="Sylfaen"/>
        <family val="1"/>
        <charset val="204"/>
      </rPr>
      <t xml:space="preserve"> ԱԱՊԿ ՊՈԱԿ</t>
    </r>
  </si>
  <si>
    <t>Ըստ բյուջետային ծախսերի գերատեսչական դասակարգման</t>
  </si>
  <si>
    <t>Ծրագիր-Առողջության առաջնային պահպանում</t>
  </si>
  <si>
    <t xml:space="preserve">  Ենթածրագրեր ` 020101-Բնակչության ԱԱՊ</t>
  </si>
  <si>
    <r>
      <t>020205-</t>
    </r>
    <r>
      <rPr>
        <b/>
        <i/>
        <sz val="11"/>
        <color indexed="8"/>
        <rFont val="Sylfaen"/>
        <family val="1"/>
        <charset val="204"/>
      </rPr>
      <t>Մասնագիտացված բուժօգնություն</t>
    </r>
  </si>
  <si>
    <r>
      <t>020203-</t>
    </r>
    <r>
      <rPr>
        <b/>
        <i/>
        <sz val="11"/>
        <color indexed="8"/>
        <rFont val="Sylfaen"/>
        <family val="1"/>
        <charset val="204"/>
      </rPr>
      <t>Մանկաբարձագ.օգն.</t>
    </r>
  </si>
  <si>
    <r>
      <t xml:space="preserve"> 020402-</t>
    </r>
    <r>
      <rPr>
        <b/>
        <i/>
        <sz val="11"/>
        <color indexed="8"/>
        <rFont val="Sylfaen"/>
        <family val="1"/>
        <charset val="204"/>
      </rPr>
      <t>Լաբորատոր գործ.հետ.</t>
    </r>
  </si>
  <si>
    <t>միջ.կոդը ըստ CPV</t>
  </si>
  <si>
    <t xml:space="preserve">Գնման առարկան </t>
  </si>
  <si>
    <t>Չափման միավորը</t>
  </si>
  <si>
    <t xml:space="preserve">Քանակը </t>
  </si>
  <si>
    <t>Միավ.գին</t>
  </si>
  <si>
    <t>Ընդհանուր գումարը (դրամ)</t>
  </si>
  <si>
    <t>Գնման ձև (ընթացակարգը)</t>
  </si>
  <si>
    <t>դասակարգման</t>
  </si>
  <si>
    <t>Ծառայություններ</t>
  </si>
  <si>
    <t>Էլեկտրաէներգիայի բաշխման ծառայություններ</t>
  </si>
  <si>
    <t>դրամ</t>
  </si>
  <si>
    <t>ՄԱ</t>
  </si>
  <si>
    <t>Ընդհանուր օգտագործման քաղաքային հեռախոսացանցի ծառայություններ</t>
  </si>
  <si>
    <t>Ընդհանուր օգտագործման միջքաղաքային հեռախոսացանցի ծառայություններ</t>
  </si>
  <si>
    <t>Ինտերնետ կապի տրամադրման ծառ.</t>
  </si>
  <si>
    <t>Տրանսպորտային միջոցների տեխնիկական սպասարկման ծառ.</t>
  </si>
  <si>
    <t>Համակարգչային տեխնոլոգիաների և ծրագրային ապահով. Մշակում և սպասարկում</t>
  </si>
  <si>
    <t>Լաբորատոր գործիքային հետազոտություններ</t>
  </si>
  <si>
    <t>Նեղ մասնագետների խորհրդատվություն</t>
  </si>
  <si>
    <t>Ավտոմեքենայի ապահովագրման ծառայություններ</t>
  </si>
  <si>
    <t>Գազաֆիկացում</t>
  </si>
  <si>
    <t>Բժշկական թափոնների վնասազերծում</t>
  </si>
  <si>
    <t>Սարքավորումների ստուգաչափումև պահպանում</t>
  </si>
  <si>
    <t>Ապրանքներ</t>
  </si>
  <si>
    <t>Բժշկական ձևաթղթեր, գրենական պիտույքնոր</t>
  </si>
  <si>
    <t>Ամբուլատոր քարտի միջուկ</t>
  </si>
  <si>
    <t>հատ</t>
  </si>
  <si>
    <t>Արյան անալիզի բլանկ</t>
  </si>
  <si>
    <t>Մեզի անալիզի բլանկ</t>
  </si>
  <si>
    <t>Դեղատոմս ձև N  3</t>
  </si>
  <si>
    <t>Ուղեգիր նեղ մասնագիտական խորհրդ. կամ լաբորատոր-ախտորոշիչ հետազոտման</t>
  </si>
  <si>
    <t>ԱԱՊ ծառայությունների մատուցման հաշվառման ձև 002</t>
  </si>
  <si>
    <t xml:space="preserve">Քաղվածք երեխայի ամբուլատոր քարտից </t>
  </si>
  <si>
    <t xml:space="preserve">Քաղվածք մեծահասակի ամբուլատոր քարտից </t>
  </si>
  <si>
    <t xml:space="preserve">գրանցման ձև  004  </t>
  </si>
  <si>
    <t>երեխայի բժշկական քարտ / դպրոցական/</t>
  </si>
  <si>
    <t>Գրասենյակային գիրք 100թերթ</t>
  </si>
  <si>
    <t>Մեծահասակի ամբուլատոր բժշկական քարտ</t>
  </si>
  <si>
    <t>Երեխայի /աղջիկ/ բժշկական հսկողության ամբուլատոր քարտ</t>
  </si>
  <si>
    <t>Երեխայի /տղա/ բժշկական հսկողության ամբուլատոր քարտ</t>
  </si>
  <si>
    <t>Թուղթ A4ֆորմատ</t>
  </si>
  <si>
    <t>կգ</t>
  </si>
  <si>
    <t>Արագակար</t>
  </si>
  <si>
    <t>Դեղորայքի գիրք հաստ՝ կազմով</t>
  </si>
  <si>
    <t>Ձև  063 /կանխարգելիչ պատվաստումների քարտ</t>
  </si>
  <si>
    <t>Թղթապանակ կոշտ կազմով</t>
  </si>
  <si>
    <t>Դեղորայքի պահանջագրի գիրք</t>
  </si>
  <si>
    <t>Պատվաստումների պլանավորման մատյան</t>
  </si>
  <si>
    <t>Պատվաստումների գրանցամատյան  կոշտ կազմով</t>
  </si>
  <si>
    <t>Դեղորայք</t>
  </si>
  <si>
    <t xml:space="preserve">Աթենոլոլ 100մգ </t>
  </si>
  <si>
    <t>դ/հ</t>
  </si>
  <si>
    <t>ԳՀ</t>
  </si>
  <si>
    <t xml:space="preserve">Ամինոֆիլին 2,4%  5,0 </t>
  </si>
  <si>
    <t>սրվակ</t>
  </si>
  <si>
    <t>Ամինոֆիլին 150 մգ</t>
  </si>
  <si>
    <t xml:space="preserve">Ամլոդիպին 10մգ </t>
  </si>
  <si>
    <t xml:space="preserve">Ամոքսիցիլին 250մգ </t>
  </si>
  <si>
    <t>դ/պ</t>
  </si>
  <si>
    <t xml:space="preserve">Ամօքսիցիլին+քլավոնաթթու 125մգ+31,25մգ </t>
  </si>
  <si>
    <t>շշիկ</t>
  </si>
  <si>
    <t xml:space="preserve">Ամօքսիցիլին+քլավոնաթթու 250մգ+62,5մգ </t>
  </si>
  <si>
    <t xml:space="preserve">Ամօքսիցիլին  օշարակ 250մգ/5մլ </t>
  </si>
  <si>
    <t>Ամիոդարոն 200մգ</t>
  </si>
  <si>
    <t xml:space="preserve">Անալգին 50%  2,0 </t>
  </si>
  <si>
    <t xml:space="preserve">Անուշադրի սպիրտ 30մլ </t>
  </si>
  <si>
    <t xml:space="preserve">Ասկորբինաթթու 250մգ </t>
  </si>
  <si>
    <t xml:space="preserve">Ասկորբինաթթու գլյուկոզայով 100մգ </t>
  </si>
  <si>
    <t>Ալբենդազոլ 400մգ</t>
  </si>
  <si>
    <t xml:space="preserve">Բամբակ ոչ ստերիլ 50,0 </t>
  </si>
  <si>
    <t>փաթեթ</t>
  </si>
  <si>
    <t>Բիսոպրոլոլ   2.5մգ</t>
  </si>
  <si>
    <t xml:space="preserve">բինտ ոչ ստերիլ 7X 14  </t>
  </si>
  <si>
    <t xml:space="preserve">Բինտ ստերիլ 7X 14  </t>
  </si>
  <si>
    <t xml:space="preserve">Գլիցերիլ տրինիտրատ 0,5 </t>
  </si>
  <si>
    <t>Դեքսամեթազոն 4մգ/1մլ</t>
  </si>
  <si>
    <t>Դեքսամեթազոն Աչքի կաթիլներ 0,1% 5մլ</t>
  </si>
  <si>
    <t xml:space="preserve">Դիբազոլ 1%  5,0 </t>
  </si>
  <si>
    <t xml:space="preserve">Դիկլոֆենակ 50մգ </t>
  </si>
  <si>
    <t>Դիմակ բժշկական ռետ. Եռաշերտ</t>
  </si>
  <si>
    <t>Դիցինոն 250մգ/2մլ</t>
  </si>
  <si>
    <t xml:space="preserve">Դիֆենհիդրամին 0,5 </t>
  </si>
  <si>
    <t xml:space="preserve">Դիֆենհիդրամին 1%-1,0 </t>
  </si>
  <si>
    <t xml:space="preserve">Դրոտավերին 2,0 </t>
  </si>
  <si>
    <t>Դրոտավերին 40մգ</t>
  </si>
  <si>
    <t xml:space="preserve">Երկաթ պարունակող համակցություն 50մգ/մլ </t>
  </si>
  <si>
    <t xml:space="preserve">Էթիլ սպիրտ  96՜  250մլ </t>
  </si>
  <si>
    <t xml:space="preserve">Էթիլ սպիրտ  70՜  100մլ </t>
  </si>
  <si>
    <t xml:space="preserve">Էնալապրիլ 10մգ </t>
  </si>
  <si>
    <t>Իբուպրոֆեն 200մգ</t>
  </si>
  <si>
    <t>Իբուպրոֆեն ներքին ընդունման  լուծույթ</t>
  </si>
  <si>
    <t xml:space="preserve">Լեվո-թիրօքսին 100մգ </t>
  </si>
  <si>
    <t>Լորատադին 10մգ</t>
  </si>
  <si>
    <t>կարվեդիլոլ12.5գ</t>
  </si>
  <si>
    <t xml:space="preserve">Կալցի գլյուկոնատ 0,5 </t>
  </si>
  <si>
    <t>Կատվախոտի հանուկ</t>
  </si>
  <si>
    <t xml:space="preserve">Սուլֆամեթօքսազոլ+տրիմետոպրիմ 200մգ+40մգ/5մլ </t>
  </si>
  <si>
    <t xml:space="preserve">Սուլֆամեթօքսազոլ+տրիմետոպրիմ 400մգ+80մգ </t>
  </si>
  <si>
    <t xml:space="preserve">Կոֆեին 10%-1,0 </t>
  </si>
  <si>
    <t xml:space="preserve">Հիդրոքլորթիազիդ 25մգ </t>
  </si>
  <si>
    <t>Ձեռնոց լատեքսից</t>
  </si>
  <si>
    <t xml:space="preserve">Մագնեզիումի սուլֆատ 25%- 5,0 </t>
  </si>
  <si>
    <t xml:space="preserve">Մետոկլոպրամիդ 2,0 </t>
  </si>
  <si>
    <t>Մեբենդազոլ 100մգ</t>
  </si>
  <si>
    <t xml:space="preserve">Յոդ 5%  30մլ  </t>
  </si>
  <si>
    <t xml:space="preserve">Նատրիումի քլորիդ 0,9%-5,0   </t>
  </si>
  <si>
    <t xml:space="preserve">Ներարկիչ  միանգամյա  օգտ.  Ասեղով 10,0 </t>
  </si>
  <si>
    <t xml:space="preserve">Ներարկիչ  միանգամյա  օգտ.  Ասեղով 5,0 </t>
  </si>
  <si>
    <t xml:space="preserve">Ներարկիչ  միանգամյա  օգտ. Ասեղով 2,0 </t>
  </si>
  <si>
    <t xml:space="preserve">Նիֆեդիպին 10մգ </t>
  </si>
  <si>
    <t xml:space="preserve">Շպատել փայտե </t>
  </si>
  <si>
    <t xml:space="preserve">Պապավերին 2,0%-2,0 </t>
  </si>
  <si>
    <t xml:space="preserve">Պարացետամոլ 0,5 </t>
  </si>
  <si>
    <t>Պարացետամոլ 100 մգ</t>
  </si>
  <si>
    <t>մոմիկ</t>
  </si>
  <si>
    <t>Պարացետամոլ 125մգ/5մլ</t>
  </si>
  <si>
    <t>Ջերմաչափ</t>
  </si>
  <si>
    <t xml:space="preserve">Ջրածնի պերօքսիդ 3%  100մլ </t>
  </si>
  <si>
    <t xml:space="preserve">Ռիվանոլ 0,1գ/100մլ </t>
  </si>
  <si>
    <t xml:space="preserve">Սալբուտամոլ 2մգ </t>
  </si>
  <si>
    <t xml:space="preserve">Սպիրոնոլակտոն 25մգ </t>
  </si>
  <si>
    <t>Ատորվաստատին 20 մգ</t>
  </si>
  <si>
    <t xml:space="preserve">Սուլֆոկամֆոկաին 10% 2,0 </t>
  </si>
  <si>
    <t xml:space="preserve">Վալիդոլ 60մգ </t>
  </si>
  <si>
    <t xml:space="preserve">Վերապամիլ 40մգ </t>
  </si>
  <si>
    <t xml:space="preserve">Վիտամին  ,,D’’3 ջր. Լուծույթ 10մլ </t>
  </si>
  <si>
    <t xml:space="preserve">Տամօքսիֆեն 20մգ </t>
  </si>
  <si>
    <t xml:space="preserve">Տիմոլոլ 0,5% 5մլ </t>
  </si>
  <si>
    <t xml:space="preserve">Ցեֆազոլին  1,0 </t>
  </si>
  <si>
    <t xml:space="preserve">Ցեֆալեքսին օշ 250մգ/5մլ </t>
  </si>
  <si>
    <t xml:space="preserve">Օմեպրոզոլ 20մգ </t>
  </si>
  <si>
    <t xml:space="preserve">Ֆլյուկոնազոլ 50մգ </t>
  </si>
  <si>
    <t xml:space="preserve">Ֆուրոսեմիդ 1%-2,0 </t>
  </si>
  <si>
    <t xml:space="preserve">Ֆուրոսեմիդ 40մգ </t>
  </si>
  <si>
    <t>Փայտացման անատօքսին AC</t>
  </si>
  <si>
    <t>Սկարիֆիկատոր պլասմասե միանգ օգտագործման աղտահանվծ</t>
  </si>
  <si>
    <t>Գլյուկոմետրի ստրիպ Ակուչեկ Պերֆորմա</t>
  </si>
  <si>
    <t>Տոնոմետր</t>
  </si>
  <si>
    <t>լետիացետամ 500մգ</t>
  </si>
  <si>
    <t>կորդիամին 25%-2,0</t>
  </si>
  <si>
    <t>աճալ 13,5 մգ</t>
  </si>
  <si>
    <t>էնալապրիլ (էնալապրիլի մալեատ),հիդրոքլորոթիազիդ enalapril (enalapril maleate),hydrochlorothiazide 10մգ+25մգ</t>
  </si>
  <si>
    <t>սալբուտամոլ (սալբուտամոլի սուլֆատ,) salbutamol (salbutamol sulfate) ցողացիր 100մկգ/դ 200դոզա</t>
  </si>
  <si>
    <t>Կապտոպրիլ 25մգ</t>
  </si>
  <si>
    <t>Պերինդոպրիլ+ինդապմիդ10մգ+2.5մգ</t>
  </si>
  <si>
    <t>Պերինդոպրիլ+ամլոդիպին10մգ+10մգ</t>
  </si>
  <si>
    <t>Պերինդոպրիլ+ինդապմիդ+ամլոդիպին 8մգ+2.5մգ+10մգ</t>
  </si>
  <si>
    <t>Բիսոպրոլոլ +պերինդոպրիլ5մգ+10մգ</t>
  </si>
  <si>
    <t>Պիրացետամ20մգ/50մլ</t>
  </si>
  <si>
    <t>Ամօքսիցիլին+քլավոնաթթու 500մգ+125մգ</t>
  </si>
  <si>
    <t>Ազիտրոմիցին500մգ</t>
  </si>
  <si>
    <t>Կալցում,խոլեկալցիֆերոն 500մգ+5մկգ</t>
  </si>
  <si>
    <t>Մեթիլպրեդնիզոլոն 4մգ</t>
  </si>
  <si>
    <t>Էպինեֆրին լուծ. Ներարկման 1մգ/մլ</t>
  </si>
  <si>
    <t>Նատրիումի թեոսուլֆատ 5գ15%</t>
  </si>
  <si>
    <t>Լոզարտան 50մգ</t>
  </si>
  <si>
    <t>իզոսոսորբիտ մոնոնիտրատ 60մգկ</t>
  </si>
  <si>
    <t>Առաջին օգնության պայուսակ</t>
  </si>
  <si>
    <t>Գլյուկոմետր( ակուչեկ պերֆորմա)</t>
  </si>
  <si>
    <t>պրեսեպտ</t>
  </si>
  <si>
    <t>սփեյսեր AS 1751-5 տ</t>
  </si>
  <si>
    <t>Ալկոգել 5000,0 մլ</t>
  </si>
  <si>
    <t>Դեղորայք 50%</t>
  </si>
  <si>
    <t>Կապտոպրիլ 50մգ</t>
  </si>
  <si>
    <t>Լաբորատոր նյութեր և պարագաներ</t>
  </si>
  <si>
    <t>քլորհեքսիդին լուծույթ  5%  նոսրացման համար</t>
  </si>
  <si>
    <t xml:space="preserve">սուլֆոսալիցիլաթթու </t>
  </si>
  <si>
    <t>գ</t>
  </si>
  <si>
    <t>նատրի ցիտրիկում</t>
  </si>
  <si>
    <t>սուրֆանիոս ախտահանող  նյութ</t>
  </si>
  <si>
    <t>լ</t>
  </si>
  <si>
    <t>ուրինո-2</t>
  </si>
  <si>
    <t>տուփ</t>
  </si>
  <si>
    <t>Ծածկապակի</t>
  </si>
  <si>
    <t>Շտատիվ 10 բն.</t>
  </si>
  <si>
    <t>Սպրինցովկա</t>
  </si>
  <si>
    <t>Փորձանոթ ցենտրիֆուգ. ա/նիշ.</t>
  </si>
  <si>
    <t>Փորձանոթ ցենտրիֆուգ.նիշ.</t>
  </si>
  <si>
    <t>Կաթոցիկ ՌՕԵ</t>
  </si>
  <si>
    <t>Գլան 100 մլ</t>
  </si>
  <si>
    <t>Գլան 250 մլ</t>
  </si>
  <si>
    <t>Աղաթթու ֆիքսանալ</t>
  </si>
  <si>
    <t>տնտեսական նյութեր</t>
  </si>
  <si>
    <t>Սինթետիկ լվացող միջոց  450գ</t>
  </si>
  <si>
    <t>"RakhSha"</t>
  </si>
  <si>
    <t>Զուգարանի հեղուկ</t>
  </si>
  <si>
    <t>Ձեռքի օճառ  հեղուկ</t>
  </si>
  <si>
    <t>Ավել</t>
  </si>
  <si>
    <t>Աղբարկղ պլասմասե ոտնակով</t>
  </si>
  <si>
    <t xml:space="preserve">երկարացման լար </t>
  </si>
  <si>
    <t>տնտեսական ձեռնոց</t>
  </si>
  <si>
    <t>Մուտքի թաղիք</t>
  </si>
  <si>
    <t>Ախտահանող հեղուկ /ժավել/</t>
  </si>
  <si>
    <t>էլեկտրական սալիկ</t>
  </si>
  <si>
    <t>Գրասենյակային կահույք</t>
  </si>
  <si>
    <t>ԲԸԱՀ</t>
  </si>
  <si>
    <t>Գրապահարան</t>
  </si>
  <si>
    <t>Վառելիք</t>
  </si>
  <si>
    <t>բենզին  ռեգուլյար</t>
  </si>
  <si>
    <t>լիտր</t>
  </si>
  <si>
    <t>Համակարգչային և բուժ.սարքավորումներ, գործիքներ</t>
  </si>
  <si>
    <t>համակարգիչ</t>
  </si>
  <si>
    <t>Փոփոխական հոսանքի գեներատոր(ups)</t>
  </si>
  <si>
    <t>Պուլսօքսիմետր</t>
  </si>
  <si>
    <t>Տրանսպորտային նյութեր</t>
  </si>
  <si>
    <t>Շարժիչի յուղ Միներալ</t>
  </si>
  <si>
    <t>Անտիֆրիզ</t>
  </si>
  <si>
    <t>Ավտոմեքենայի մոմեր</t>
  </si>
  <si>
    <t>Վիսկոզին յուղ</t>
  </si>
  <si>
    <t>Արգելակի հեղուկ /455գ/</t>
  </si>
  <si>
    <t>Յուղի զտիչ</t>
  </si>
  <si>
    <t>Յուղի զտիչռեսորի ռեզին</t>
  </si>
  <si>
    <t>Համակարգող                         Լ. Ասլանյան</t>
  </si>
  <si>
    <t>Գնումների   պլանiի փոփոխություն  2021թ.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</si>
</sst>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l_e_i_-;\-* #,##0.00\ _l_e_i_-;_-* &quot;-&quot;??\ _l_e_i_-;_-@_-"/>
    <numFmt numFmtId="164" formatCode="0.0"/>
    <numFmt numFmtId="166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Sylfaen"/>
      <family val="1"/>
      <charset val="204"/>
    </font>
    <font>
      <b/>
      <sz val="11"/>
      <color indexed="8"/>
      <name val="GHEA Mariam"/>
      <family val="3"/>
    </font>
    <font>
      <b/>
      <i/>
      <sz val="11"/>
      <color indexed="8"/>
      <name val="Sylfaen"/>
      <family val="1"/>
      <charset val="204"/>
    </font>
    <font>
      <b/>
      <i/>
      <sz val="11"/>
      <color indexed="8"/>
      <name val="GHEA Mariam"/>
      <family val="3"/>
    </font>
    <font>
      <sz val="11"/>
      <color indexed="8"/>
      <name val="GHEA Mariam"/>
      <family val="3"/>
    </font>
    <font>
      <b/>
      <i/>
      <sz val="12"/>
      <color indexed="8"/>
      <name val="Sylfaen"/>
      <family val="1"/>
      <charset val="204"/>
    </font>
    <font>
      <b/>
      <sz val="12"/>
      <color indexed="8"/>
      <name val="GHEA Mariam"/>
      <family val="3"/>
    </font>
    <font>
      <sz val="10"/>
      <name val="Arial Armenian"/>
      <family val="2"/>
    </font>
    <font>
      <sz val="14"/>
      <name val="Arial Armenian"/>
      <family val="2"/>
    </font>
    <font>
      <sz val="8"/>
      <name val="Arial Armenian"/>
      <family val="2"/>
    </font>
    <font>
      <i/>
      <sz val="10"/>
      <name val="Arial Armenian"/>
      <family val="2"/>
    </font>
    <font>
      <b/>
      <i/>
      <sz val="12"/>
      <name val="Arial Armenian"/>
      <family val="2"/>
    </font>
    <font>
      <sz val="12"/>
      <color indexed="8"/>
      <name val="Calibri"/>
      <family val="2"/>
      <charset val="204"/>
    </font>
    <font>
      <i/>
      <sz val="11"/>
      <name val="Arial Armenian"/>
      <family val="2"/>
    </font>
    <font>
      <i/>
      <sz val="11"/>
      <color indexed="8"/>
      <name val="Calibri"/>
      <family val="2"/>
      <charset val="204"/>
    </font>
    <font>
      <b/>
      <sz val="12"/>
      <color indexed="8"/>
      <name val="Sylfaen"/>
      <family val="1"/>
      <charset val="204"/>
    </font>
    <font>
      <u/>
      <sz val="11"/>
      <name val="Sylfae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Sylfaen"/>
      <family val="1"/>
      <charset val="204"/>
    </font>
    <font>
      <sz val="10"/>
      <name val="Sylfaen"/>
      <family val="1"/>
      <charset val="204"/>
    </font>
    <font>
      <sz val="10"/>
      <color rgb="FFFF0000"/>
      <name val="Arial Armenian"/>
      <family val="2"/>
    </font>
    <font>
      <sz val="10"/>
      <color indexed="8"/>
      <name val="Arial Armenian"/>
      <family val="2"/>
    </font>
    <font>
      <sz val="10"/>
      <name val="GHEA Grapalat"/>
      <family val="3"/>
    </font>
    <font>
      <sz val="10"/>
      <color rgb="FFFF0000"/>
      <name val="Sylfaen"/>
      <family val="1"/>
      <charset val="204"/>
    </font>
    <font>
      <i/>
      <sz val="11"/>
      <name val="Sylfaen"/>
      <family val="1"/>
      <charset val="204"/>
    </font>
    <font>
      <i/>
      <u/>
      <sz val="12"/>
      <name val="Sylfaen"/>
      <family val="1"/>
      <charset val="204"/>
    </font>
    <font>
      <sz val="11"/>
      <name val="Calibri"/>
      <family val="2"/>
      <charset val="204"/>
    </font>
    <font>
      <sz val="9"/>
      <name val="Arial Armenian"/>
      <family val="2"/>
    </font>
    <font>
      <i/>
      <u/>
      <sz val="10"/>
      <name val="Sylfaen"/>
      <family val="1"/>
      <charset val="204"/>
    </font>
    <font>
      <i/>
      <sz val="11"/>
      <name val="Calibri"/>
      <family val="2"/>
      <charset val="204"/>
    </font>
    <font>
      <sz val="8"/>
      <color indexed="8"/>
      <name val="Sylfaen"/>
      <family val="1"/>
      <charset val="204"/>
    </font>
    <font>
      <i/>
      <sz val="10"/>
      <name val="Sylfaen"/>
      <family val="1"/>
      <charset val="204"/>
    </font>
    <font>
      <sz val="8"/>
      <name val="Sylfaen"/>
      <family val="1"/>
      <charset val="204"/>
    </font>
    <font>
      <i/>
      <u/>
      <sz val="11"/>
      <name val="Sylfaen"/>
      <family val="1"/>
      <charset val="204"/>
    </font>
    <font>
      <sz val="10"/>
      <color indexed="8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4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1" fontId="10" fillId="0" borderId="6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164" fontId="0" fillId="0" borderId="0" xfId="0" applyNumberFormat="1"/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>
      <alignment horizontal="center" vertical="center"/>
    </xf>
    <xf numFmtId="0" fontId="11" fillId="0" borderId="0" xfId="0" applyFont="1"/>
    <xf numFmtId="1" fontId="11" fillId="0" borderId="0" xfId="0" applyNumberFormat="1" applyFont="1"/>
    <xf numFmtId="0" fontId="1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7" fillId="0" borderId="7" xfId="0" applyFont="1" applyBorder="1" applyAlignment="1">
      <alignment vertical="center" wrapText="1"/>
    </xf>
    <xf numFmtId="0" fontId="18" fillId="0" borderId="9" xfId="0" applyFont="1" applyBorder="1" applyAlignment="1"/>
    <xf numFmtId="0" fontId="18" fillId="0" borderId="10" xfId="0" applyFont="1" applyBorder="1" applyAlignment="1"/>
    <xf numFmtId="1" fontId="19" fillId="0" borderId="11" xfId="0" applyNumberFormat="1" applyFont="1" applyBorder="1" applyAlignment="1">
      <alignment horizontal="left" vertical="top" wrapText="1"/>
    </xf>
    <xf numFmtId="1" fontId="2" fillId="0" borderId="12" xfId="0" applyNumberFormat="1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0" fontId="20" fillId="0" borderId="13" xfId="0" applyFont="1" applyBorder="1" applyAlignment="1">
      <alignment vertical="top" wrapText="1"/>
    </xf>
    <xf numFmtId="0" fontId="21" fillId="0" borderId="14" xfId="0" applyFont="1" applyBorder="1" applyAlignment="1"/>
    <xf numFmtId="0" fontId="21" fillId="0" borderId="15" xfId="0" applyFont="1" applyBorder="1" applyAlignment="1"/>
    <xf numFmtId="164" fontId="4" fillId="0" borderId="16" xfId="0" applyNumberFormat="1" applyFont="1" applyBorder="1" applyAlignment="1">
      <alignment horizontal="left" vertical="top" wrapText="1"/>
    </xf>
    <xf numFmtId="164" fontId="3" fillId="0" borderId="17" xfId="0" applyNumberFormat="1" applyFont="1" applyBorder="1" applyAlignment="1">
      <alignment horizontal="left"/>
    </xf>
    <xf numFmtId="0" fontId="22" fillId="0" borderId="0" xfId="0" applyFont="1"/>
    <xf numFmtId="0" fontId="23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6" fontId="2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23" fillId="0" borderId="0" xfId="0" applyFont="1" applyAlignment="1">
      <alignment horizontal="left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3" fillId="0" borderId="7" xfId="0" applyNumberFormat="1" applyFont="1" applyBorder="1" applyAlignment="1">
      <alignment horizontal="center" vertical="center" wrapText="1"/>
    </xf>
    <xf numFmtId="1" fontId="23" fillId="0" borderId="0" xfId="0" applyNumberFormat="1" applyFont="1"/>
    <xf numFmtId="0" fontId="25" fillId="0" borderId="1" xfId="0" applyFont="1" applyBorder="1" applyAlignment="1">
      <alignment horizontal="center" vertical="center"/>
    </xf>
    <xf numFmtId="0" fontId="23" fillId="0" borderId="0" xfId="0" applyFont="1" applyAlignment="1"/>
    <xf numFmtId="0" fontId="11" fillId="0" borderId="7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0" fontId="28" fillId="0" borderId="7" xfId="0" applyFont="1" applyBorder="1" applyAlignment="1"/>
    <xf numFmtId="0" fontId="28" fillId="0" borderId="9" xfId="0" applyFont="1" applyBorder="1" applyAlignment="1"/>
    <xf numFmtId="0" fontId="28" fillId="0" borderId="10" xfId="0" applyFont="1" applyBorder="1" applyAlignment="1"/>
    <xf numFmtId="1" fontId="22" fillId="0" borderId="7" xfId="0" applyNumberFormat="1" applyFont="1" applyBorder="1" applyAlignment="1">
      <alignment horizontal="center" vertical="top" wrapText="1"/>
    </xf>
    <xf numFmtId="1" fontId="22" fillId="0" borderId="17" xfId="0" applyNumberFormat="1" applyFont="1" applyBorder="1" applyAlignment="1">
      <alignment horizontal="center" vertical="top" wrapText="1"/>
    </xf>
    <xf numFmtId="0" fontId="11" fillId="0" borderId="7" xfId="0" applyFont="1" applyBorder="1" applyAlignment="1">
      <alignment vertical="center" wrapText="1"/>
    </xf>
    <xf numFmtId="164" fontId="11" fillId="0" borderId="0" xfId="0" applyNumberFormat="1" applyFont="1"/>
    <xf numFmtId="0" fontId="2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9" fillId="0" borderId="7" xfId="0" applyFont="1" applyBorder="1" applyAlignment="1"/>
    <xf numFmtId="0" fontId="30" fillId="0" borderId="9" xfId="0" applyFont="1" applyBorder="1" applyAlignment="1"/>
    <xf numFmtId="0" fontId="30" fillId="0" borderId="10" xfId="0" applyFont="1" applyBorder="1" applyAlignment="1"/>
    <xf numFmtId="1" fontId="19" fillId="0" borderId="7" xfId="0" applyNumberFormat="1" applyFont="1" applyBorder="1" applyAlignment="1">
      <alignment horizontal="left" vertical="top" wrapText="1"/>
    </xf>
    <xf numFmtId="1" fontId="2" fillId="0" borderId="17" xfId="0" applyNumberFormat="1" applyFont="1" applyBorder="1" applyAlignment="1">
      <alignment horizontal="left"/>
    </xf>
    <xf numFmtId="0" fontId="11" fillId="0" borderId="1" xfId="0" applyFont="1" applyFill="1" applyBorder="1" applyAlignment="1">
      <alignment horizontal="center" vertical="top"/>
    </xf>
    <xf numFmtId="1" fontId="31" fillId="0" borderId="1" xfId="0" applyNumberFormat="1" applyFont="1" applyFill="1" applyBorder="1" applyAlignment="1" applyProtection="1">
      <alignment horizontal="center" wrapText="1"/>
      <protection locked="0"/>
    </xf>
    <xf numFmtId="164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32" fillId="0" borderId="7" xfId="0" applyFont="1" applyBorder="1" applyAlignment="1"/>
    <xf numFmtId="0" fontId="33" fillId="0" borderId="9" xfId="0" applyFont="1" applyBorder="1" applyAlignment="1"/>
    <xf numFmtId="0" fontId="33" fillId="0" borderId="10" xfId="0" applyFont="1" applyBorder="1" applyAlignment="1"/>
    <xf numFmtId="0" fontId="2" fillId="0" borderId="9" xfId="0" applyFont="1" applyBorder="1" applyAlignment="1">
      <alignment horizontal="left"/>
    </xf>
    <xf numFmtId="0" fontId="19" fillId="0" borderId="7" xfId="0" applyFont="1" applyBorder="1" applyAlignment="1">
      <alignment horizontal="left" vertical="top" wrapText="1"/>
    </xf>
    <xf numFmtId="0" fontId="22" fillId="0" borderId="0" xfId="0" applyFont="1" applyBorder="1"/>
    <xf numFmtId="0" fontId="22" fillId="0" borderId="18" xfId="0" applyFont="1" applyBorder="1" applyAlignment="1">
      <alignment horizontal="center"/>
    </xf>
    <xf numFmtId="0" fontId="22" fillId="0" borderId="18" xfId="0" applyFont="1" applyBorder="1"/>
    <xf numFmtId="0" fontId="34" fillId="0" borderId="7" xfId="0" applyFont="1" applyBorder="1" applyAlignment="1">
      <alignment horizontal="center" vertical="top" wrapText="1"/>
    </xf>
    <xf numFmtId="0" fontId="20" fillId="0" borderId="7" xfId="0" applyFont="1" applyBorder="1" applyAlignment="1">
      <alignment vertical="center" wrapText="1"/>
    </xf>
    <xf numFmtId="0" fontId="0" fillId="0" borderId="9" xfId="0" applyBorder="1" applyAlignment="1"/>
    <xf numFmtId="0" fontId="0" fillId="0" borderId="10" xfId="0" applyBorder="1" applyAlignment="1"/>
    <xf numFmtId="1" fontId="2" fillId="0" borderId="19" xfId="0" applyNumberFormat="1" applyFont="1" applyBorder="1" applyAlignment="1">
      <alignment horizontal="left"/>
    </xf>
    <xf numFmtId="0" fontId="23" fillId="0" borderId="0" xfId="0" applyFont="1" applyBorder="1"/>
    <xf numFmtId="0" fontId="35" fillId="0" borderId="7" xfId="0" applyFont="1" applyBorder="1" applyAlignment="1">
      <alignment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top" wrapText="1"/>
    </xf>
    <xf numFmtId="0" fontId="37" fillId="0" borderId="7" xfId="0" applyFont="1" applyBorder="1" applyAlignment="1"/>
    <xf numFmtId="0" fontId="38" fillId="0" borderId="0" xfId="0" applyFont="1" applyBorder="1"/>
    <xf numFmtId="0" fontId="39" fillId="0" borderId="0" xfId="0" applyFont="1" applyBorder="1"/>
    <xf numFmtId="0" fontId="19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8"/>
  <sheetViews>
    <sheetView tabSelected="1" workbookViewId="0">
      <selection activeCell="B11" sqref="B11:G11"/>
    </sheetView>
  </sheetViews>
  <sheetFormatPr defaultRowHeight="15" x14ac:dyDescent="0.25"/>
  <cols>
    <col min="1" max="1" width="13" customWidth="1"/>
    <col min="2" max="2" width="42.5703125" customWidth="1"/>
    <col min="3" max="3" width="8.140625" customWidth="1"/>
    <col min="4" max="4" width="13.5703125" customWidth="1"/>
    <col min="5" max="5" width="19.7109375" customWidth="1"/>
    <col min="6" max="6" width="22.28515625" customWidth="1"/>
    <col min="7" max="7" width="17.7109375" customWidth="1"/>
    <col min="8" max="8" width="10.28515625" hidden="1" customWidth="1"/>
    <col min="9" max="9" width="9.5703125" bestFit="1" customWidth="1"/>
    <col min="257" max="257" width="13" customWidth="1"/>
    <col min="258" max="258" width="42.5703125" customWidth="1"/>
    <col min="259" max="259" width="8.140625" customWidth="1"/>
    <col min="260" max="260" width="13.5703125" customWidth="1"/>
    <col min="261" max="261" width="19.7109375" customWidth="1"/>
    <col min="262" max="262" width="22.28515625" customWidth="1"/>
    <col min="263" max="263" width="17.7109375" customWidth="1"/>
    <col min="264" max="264" width="0" hidden="1" customWidth="1"/>
    <col min="265" max="265" width="9.5703125" bestFit="1" customWidth="1"/>
    <col min="513" max="513" width="13" customWidth="1"/>
    <col min="514" max="514" width="42.5703125" customWidth="1"/>
    <col min="515" max="515" width="8.140625" customWidth="1"/>
    <col min="516" max="516" width="13.5703125" customWidth="1"/>
    <col min="517" max="517" width="19.7109375" customWidth="1"/>
    <col min="518" max="518" width="22.28515625" customWidth="1"/>
    <col min="519" max="519" width="17.7109375" customWidth="1"/>
    <col min="520" max="520" width="0" hidden="1" customWidth="1"/>
    <col min="521" max="521" width="9.5703125" bestFit="1" customWidth="1"/>
    <col min="769" max="769" width="13" customWidth="1"/>
    <col min="770" max="770" width="42.5703125" customWidth="1"/>
    <col min="771" max="771" width="8.140625" customWidth="1"/>
    <col min="772" max="772" width="13.5703125" customWidth="1"/>
    <col min="773" max="773" width="19.7109375" customWidth="1"/>
    <col min="774" max="774" width="22.28515625" customWidth="1"/>
    <col min="775" max="775" width="17.7109375" customWidth="1"/>
    <col min="776" max="776" width="0" hidden="1" customWidth="1"/>
    <col min="777" max="777" width="9.5703125" bestFit="1" customWidth="1"/>
    <col min="1025" max="1025" width="13" customWidth="1"/>
    <col min="1026" max="1026" width="42.5703125" customWidth="1"/>
    <col min="1027" max="1027" width="8.140625" customWidth="1"/>
    <col min="1028" max="1028" width="13.5703125" customWidth="1"/>
    <col min="1029" max="1029" width="19.7109375" customWidth="1"/>
    <col min="1030" max="1030" width="22.28515625" customWidth="1"/>
    <col min="1031" max="1031" width="17.7109375" customWidth="1"/>
    <col min="1032" max="1032" width="0" hidden="1" customWidth="1"/>
    <col min="1033" max="1033" width="9.5703125" bestFit="1" customWidth="1"/>
    <col min="1281" max="1281" width="13" customWidth="1"/>
    <col min="1282" max="1282" width="42.5703125" customWidth="1"/>
    <col min="1283" max="1283" width="8.140625" customWidth="1"/>
    <col min="1284" max="1284" width="13.5703125" customWidth="1"/>
    <col min="1285" max="1285" width="19.7109375" customWidth="1"/>
    <col min="1286" max="1286" width="22.28515625" customWidth="1"/>
    <col min="1287" max="1287" width="17.7109375" customWidth="1"/>
    <col min="1288" max="1288" width="0" hidden="1" customWidth="1"/>
    <col min="1289" max="1289" width="9.5703125" bestFit="1" customWidth="1"/>
    <col min="1537" max="1537" width="13" customWidth="1"/>
    <col min="1538" max="1538" width="42.5703125" customWidth="1"/>
    <col min="1539" max="1539" width="8.140625" customWidth="1"/>
    <col min="1540" max="1540" width="13.5703125" customWidth="1"/>
    <col min="1541" max="1541" width="19.7109375" customWidth="1"/>
    <col min="1542" max="1542" width="22.28515625" customWidth="1"/>
    <col min="1543" max="1543" width="17.7109375" customWidth="1"/>
    <col min="1544" max="1544" width="0" hidden="1" customWidth="1"/>
    <col min="1545" max="1545" width="9.5703125" bestFit="1" customWidth="1"/>
    <col min="1793" max="1793" width="13" customWidth="1"/>
    <col min="1794" max="1794" width="42.5703125" customWidth="1"/>
    <col min="1795" max="1795" width="8.140625" customWidth="1"/>
    <col min="1796" max="1796" width="13.5703125" customWidth="1"/>
    <col min="1797" max="1797" width="19.7109375" customWidth="1"/>
    <col min="1798" max="1798" width="22.28515625" customWidth="1"/>
    <col min="1799" max="1799" width="17.7109375" customWidth="1"/>
    <col min="1800" max="1800" width="0" hidden="1" customWidth="1"/>
    <col min="1801" max="1801" width="9.5703125" bestFit="1" customWidth="1"/>
    <col min="2049" max="2049" width="13" customWidth="1"/>
    <col min="2050" max="2050" width="42.5703125" customWidth="1"/>
    <col min="2051" max="2051" width="8.140625" customWidth="1"/>
    <col min="2052" max="2052" width="13.5703125" customWidth="1"/>
    <col min="2053" max="2053" width="19.7109375" customWidth="1"/>
    <col min="2054" max="2054" width="22.28515625" customWidth="1"/>
    <col min="2055" max="2055" width="17.7109375" customWidth="1"/>
    <col min="2056" max="2056" width="0" hidden="1" customWidth="1"/>
    <col min="2057" max="2057" width="9.5703125" bestFit="1" customWidth="1"/>
    <col min="2305" max="2305" width="13" customWidth="1"/>
    <col min="2306" max="2306" width="42.5703125" customWidth="1"/>
    <col min="2307" max="2307" width="8.140625" customWidth="1"/>
    <col min="2308" max="2308" width="13.5703125" customWidth="1"/>
    <col min="2309" max="2309" width="19.7109375" customWidth="1"/>
    <col min="2310" max="2310" width="22.28515625" customWidth="1"/>
    <col min="2311" max="2311" width="17.7109375" customWidth="1"/>
    <col min="2312" max="2312" width="0" hidden="1" customWidth="1"/>
    <col min="2313" max="2313" width="9.5703125" bestFit="1" customWidth="1"/>
    <col min="2561" max="2561" width="13" customWidth="1"/>
    <col min="2562" max="2562" width="42.5703125" customWidth="1"/>
    <col min="2563" max="2563" width="8.140625" customWidth="1"/>
    <col min="2564" max="2564" width="13.5703125" customWidth="1"/>
    <col min="2565" max="2565" width="19.7109375" customWidth="1"/>
    <col min="2566" max="2566" width="22.28515625" customWidth="1"/>
    <col min="2567" max="2567" width="17.7109375" customWidth="1"/>
    <col min="2568" max="2568" width="0" hidden="1" customWidth="1"/>
    <col min="2569" max="2569" width="9.5703125" bestFit="1" customWidth="1"/>
    <col min="2817" max="2817" width="13" customWidth="1"/>
    <col min="2818" max="2818" width="42.5703125" customWidth="1"/>
    <col min="2819" max="2819" width="8.140625" customWidth="1"/>
    <col min="2820" max="2820" width="13.5703125" customWidth="1"/>
    <col min="2821" max="2821" width="19.7109375" customWidth="1"/>
    <col min="2822" max="2822" width="22.28515625" customWidth="1"/>
    <col min="2823" max="2823" width="17.7109375" customWidth="1"/>
    <col min="2824" max="2824" width="0" hidden="1" customWidth="1"/>
    <col min="2825" max="2825" width="9.5703125" bestFit="1" customWidth="1"/>
    <col min="3073" max="3073" width="13" customWidth="1"/>
    <col min="3074" max="3074" width="42.5703125" customWidth="1"/>
    <col min="3075" max="3075" width="8.140625" customWidth="1"/>
    <col min="3076" max="3076" width="13.5703125" customWidth="1"/>
    <col min="3077" max="3077" width="19.7109375" customWidth="1"/>
    <col min="3078" max="3078" width="22.28515625" customWidth="1"/>
    <col min="3079" max="3079" width="17.7109375" customWidth="1"/>
    <col min="3080" max="3080" width="0" hidden="1" customWidth="1"/>
    <col min="3081" max="3081" width="9.5703125" bestFit="1" customWidth="1"/>
    <col min="3329" max="3329" width="13" customWidth="1"/>
    <col min="3330" max="3330" width="42.5703125" customWidth="1"/>
    <col min="3331" max="3331" width="8.140625" customWidth="1"/>
    <col min="3332" max="3332" width="13.5703125" customWidth="1"/>
    <col min="3333" max="3333" width="19.7109375" customWidth="1"/>
    <col min="3334" max="3334" width="22.28515625" customWidth="1"/>
    <col min="3335" max="3335" width="17.7109375" customWidth="1"/>
    <col min="3336" max="3336" width="0" hidden="1" customWidth="1"/>
    <col min="3337" max="3337" width="9.5703125" bestFit="1" customWidth="1"/>
    <col min="3585" max="3585" width="13" customWidth="1"/>
    <col min="3586" max="3586" width="42.5703125" customWidth="1"/>
    <col min="3587" max="3587" width="8.140625" customWidth="1"/>
    <col min="3588" max="3588" width="13.5703125" customWidth="1"/>
    <col min="3589" max="3589" width="19.7109375" customWidth="1"/>
    <col min="3590" max="3590" width="22.28515625" customWidth="1"/>
    <col min="3591" max="3591" width="17.7109375" customWidth="1"/>
    <col min="3592" max="3592" width="0" hidden="1" customWidth="1"/>
    <col min="3593" max="3593" width="9.5703125" bestFit="1" customWidth="1"/>
    <col min="3841" max="3841" width="13" customWidth="1"/>
    <col min="3842" max="3842" width="42.5703125" customWidth="1"/>
    <col min="3843" max="3843" width="8.140625" customWidth="1"/>
    <col min="3844" max="3844" width="13.5703125" customWidth="1"/>
    <col min="3845" max="3845" width="19.7109375" customWidth="1"/>
    <col min="3846" max="3846" width="22.28515625" customWidth="1"/>
    <col min="3847" max="3847" width="17.7109375" customWidth="1"/>
    <col min="3848" max="3848" width="0" hidden="1" customWidth="1"/>
    <col min="3849" max="3849" width="9.5703125" bestFit="1" customWidth="1"/>
    <col min="4097" max="4097" width="13" customWidth="1"/>
    <col min="4098" max="4098" width="42.5703125" customWidth="1"/>
    <col min="4099" max="4099" width="8.140625" customWidth="1"/>
    <col min="4100" max="4100" width="13.5703125" customWidth="1"/>
    <col min="4101" max="4101" width="19.7109375" customWidth="1"/>
    <col min="4102" max="4102" width="22.28515625" customWidth="1"/>
    <col min="4103" max="4103" width="17.7109375" customWidth="1"/>
    <col min="4104" max="4104" width="0" hidden="1" customWidth="1"/>
    <col min="4105" max="4105" width="9.5703125" bestFit="1" customWidth="1"/>
    <col min="4353" max="4353" width="13" customWidth="1"/>
    <col min="4354" max="4354" width="42.5703125" customWidth="1"/>
    <col min="4355" max="4355" width="8.140625" customWidth="1"/>
    <col min="4356" max="4356" width="13.5703125" customWidth="1"/>
    <col min="4357" max="4357" width="19.7109375" customWidth="1"/>
    <col min="4358" max="4358" width="22.28515625" customWidth="1"/>
    <col min="4359" max="4359" width="17.7109375" customWidth="1"/>
    <col min="4360" max="4360" width="0" hidden="1" customWidth="1"/>
    <col min="4361" max="4361" width="9.5703125" bestFit="1" customWidth="1"/>
    <col min="4609" max="4609" width="13" customWidth="1"/>
    <col min="4610" max="4610" width="42.5703125" customWidth="1"/>
    <col min="4611" max="4611" width="8.140625" customWidth="1"/>
    <col min="4612" max="4612" width="13.5703125" customWidth="1"/>
    <col min="4613" max="4613" width="19.7109375" customWidth="1"/>
    <col min="4614" max="4614" width="22.28515625" customWidth="1"/>
    <col min="4615" max="4615" width="17.7109375" customWidth="1"/>
    <col min="4616" max="4616" width="0" hidden="1" customWidth="1"/>
    <col min="4617" max="4617" width="9.5703125" bestFit="1" customWidth="1"/>
    <col min="4865" max="4865" width="13" customWidth="1"/>
    <col min="4866" max="4866" width="42.5703125" customWidth="1"/>
    <col min="4867" max="4867" width="8.140625" customWidth="1"/>
    <col min="4868" max="4868" width="13.5703125" customWidth="1"/>
    <col min="4869" max="4869" width="19.7109375" customWidth="1"/>
    <col min="4870" max="4870" width="22.28515625" customWidth="1"/>
    <col min="4871" max="4871" width="17.7109375" customWidth="1"/>
    <col min="4872" max="4872" width="0" hidden="1" customWidth="1"/>
    <col min="4873" max="4873" width="9.5703125" bestFit="1" customWidth="1"/>
    <col min="5121" max="5121" width="13" customWidth="1"/>
    <col min="5122" max="5122" width="42.5703125" customWidth="1"/>
    <col min="5123" max="5123" width="8.140625" customWidth="1"/>
    <col min="5124" max="5124" width="13.5703125" customWidth="1"/>
    <col min="5125" max="5125" width="19.7109375" customWidth="1"/>
    <col min="5126" max="5126" width="22.28515625" customWidth="1"/>
    <col min="5127" max="5127" width="17.7109375" customWidth="1"/>
    <col min="5128" max="5128" width="0" hidden="1" customWidth="1"/>
    <col min="5129" max="5129" width="9.5703125" bestFit="1" customWidth="1"/>
    <col min="5377" max="5377" width="13" customWidth="1"/>
    <col min="5378" max="5378" width="42.5703125" customWidth="1"/>
    <col min="5379" max="5379" width="8.140625" customWidth="1"/>
    <col min="5380" max="5380" width="13.5703125" customWidth="1"/>
    <col min="5381" max="5381" width="19.7109375" customWidth="1"/>
    <col min="5382" max="5382" width="22.28515625" customWidth="1"/>
    <col min="5383" max="5383" width="17.7109375" customWidth="1"/>
    <col min="5384" max="5384" width="0" hidden="1" customWidth="1"/>
    <col min="5385" max="5385" width="9.5703125" bestFit="1" customWidth="1"/>
    <col min="5633" max="5633" width="13" customWidth="1"/>
    <col min="5634" max="5634" width="42.5703125" customWidth="1"/>
    <col min="5635" max="5635" width="8.140625" customWidth="1"/>
    <col min="5636" max="5636" width="13.5703125" customWidth="1"/>
    <col min="5637" max="5637" width="19.7109375" customWidth="1"/>
    <col min="5638" max="5638" width="22.28515625" customWidth="1"/>
    <col min="5639" max="5639" width="17.7109375" customWidth="1"/>
    <col min="5640" max="5640" width="0" hidden="1" customWidth="1"/>
    <col min="5641" max="5641" width="9.5703125" bestFit="1" customWidth="1"/>
    <col min="5889" max="5889" width="13" customWidth="1"/>
    <col min="5890" max="5890" width="42.5703125" customWidth="1"/>
    <col min="5891" max="5891" width="8.140625" customWidth="1"/>
    <col min="5892" max="5892" width="13.5703125" customWidth="1"/>
    <col min="5893" max="5893" width="19.7109375" customWidth="1"/>
    <col min="5894" max="5894" width="22.28515625" customWidth="1"/>
    <col min="5895" max="5895" width="17.7109375" customWidth="1"/>
    <col min="5896" max="5896" width="0" hidden="1" customWidth="1"/>
    <col min="5897" max="5897" width="9.5703125" bestFit="1" customWidth="1"/>
    <col min="6145" max="6145" width="13" customWidth="1"/>
    <col min="6146" max="6146" width="42.5703125" customWidth="1"/>
    <col min="6147" max="6147" width="8.140625" customWidth="1"/>
    <col min="6148" max="6148" width="13.5703125" customWidth="1"/>
    <col min="6149" max="6149" width="19.7109375" customWidth="1"/>
    <col min="6150" max="6150" width="22.28515625" customWidth="1"/>
    <col min="6151" max="6151" width="17.7109375" customWidth="1"/>
    <col min="6152" max="6152" width="0" hidden="1" customWidth="1"/>
    <col min="6153" max="6153" width="9.5703125" bestFit="1" customWidth="1"/>
    <col min="6401" max="6401" width="13" customWidth="1"/>
    <col min="6402" max="6402" width="42.5703125" customWidth="1"/>
    <col min="6403" max="6403" width="8.140625" customWidth="1"/>
    <col min="6404" max="6404" width="13.5703125" customWidth="1"/>
    <col min="6405" max="6405" width="19.7109375" customWidth="1"/>
    <col min="6406" max="6406" width="22.28515625" customWidth="1"/>
    <col min="6407" max="6407" width="17.7109375" customWidth="1"/>
    <col min="6408" max="6408" width="0" hidden="1" customWidth="1"/>
    <col min="6409" max="6409" width="9.5703125" bestFit="1" customWidth="1"/>
    <col min="6657" max="6657" width="13" customWidth="1"/>
    <col min="6658" max="6658" width="42.5703125" customWidth="1"/>
    <col min="6659" max="6659" width="8.140625" customWidth="1"/>
    <col min="6660" max="6660" width="13.5703125" customWidth="1"/>
    <col min="6661" max="6661" width="19.7109375" customWidth="1"/>
    <col min="6662" max="6662" width="22.28515625" customWidth="1"/>
    <col min="6663" max="6663" width="17.7109375" customWidth="1"/>
    <col min="6664" max="6664" width="0" hidden="1" customWidth="1"/>
    <col min="6665" max="6665" width="9.5703125" bestFit="1" customWidth="1"/>
    <col min="6913" max="6913" width="13" customWidth="1"/>
    <col min="6914" max="6914" width="42.5703125" customWidth="1"/>
    <col min="6915" max="6915" width="8.140625" customWidth="1"/>
    <col min="6916" max="6916" width="13.5703125" customWidth="1"/>
    <col min="6917" max="6917" width="19.7109375" customWidth="1"/>
    <col min="6918" max="6918" width="22.28515625" customWidth="1"/>
    <col min="6919" max="6919" width="17.7109375" customWidth="1"/>
    <col min="6920" max="6920" width="0" hidden="1" customWidth="1"/>
    <col min="6921" max="6921" width="9.5703125" bestFit="1" customWidth="1"/>
    <col min="7169" max="7169" width="13" customWidth="1"/>
    <col min="7170" max="7170" width="42.5703125" customWidth="1"/>
    <col min="7171" max="7171" width="8.140625" customWidth="1"/>
    <col min="7172" max="7172" width="13.5703125" customWidth="1"/>
    <col min="7173" max="7173" width="19.7109375" customWidth="1"/>
    <col min="7174" max="7174" width="22.28515625" customWidth="1"/>
    <col min="7175" max="7175" width="17.7109375" customWidth="1"/>
    <col min="7176" max="7176" width="0" hidden="1" customWidth="1"/>
    <col min="7177" max="7177" width="9.5703125" bestFit="1" customWidth="1"/>
    <col min="7425" max="7425" width="13" customWidth="1"/>
    <col min="7426" max="7426" width="42.5703125" customWidth="1"/>
    <col min="7427" max="7427" width="8.140625" customWidth="1"/>
    <col min="7428" max="7428" width="13.5703125" customWidth="1"/>
    <col min="7429" max="7429" width="19.7109375" customWidth="1"/>
    <col min="7430" max="7430" width="22.28515625" customWidth="1"/>
    <col min="7431" max="7431" width="17.7109375" customWidth="1"/>
    <col min="7432" max="7432" width="0" hidden="1" customWidth="1"/>
    <col min="7433" max="7433" width="9.5703125" bestFit="1" customWidth="1"/>
    <col min="7681" max="7681" width="13" customWidth="1"/>
    <col min="7682" max="7682" width="42.5703125" customWidth="1"/>
    <col min="7683" max="7683" width="8.140625" customWidth="1"/>
    <col min="7684" max="7684" width="13.5703125" customWidth="1"/>
    <col min="7685" max="7685" width="19.7109375" customWidth="1"/>
    <col min="7686" max="7686" width="22.28515625" customWidth="1"/>
    <col min="7687" max="7687" width="17.7109375" customWidth="1"/>
    <col min="7688" max="7688" width="0" hidden="1" customWidth="1"/>
    <col min="7689" max="7689" width="9.5703125" bestFit="1" customWidth="1"/>
    <col min="7937" max="7937" width="13" customWidth="1"/>
    <col min="7938" max="7938" width="42.5703125" customWidth="1"/>
    <col min="7939" max="7939" width="8.140625" customWidth="1"/>
    <col min="7940" max="7940" width="13.5703125" customWidth="1"/>
    <col min="7941" max="7941" width="19.7109375" customWidth="1"/>
    <col min="7942" max="7942" width="22.28515625" customWidth="1"/>
    <col min="7943" max="7943" width="17.7109375" customWidth="1"/>
    <col min="7944" max="7944" width="0" hidden="1" customWidth="1"/>
    <col min="7945" max="7945" width="9.5703125" bestFit="1" customWidth="1"/>
    <col min="8193" max="8193" width="13" customWidth="1"/>
    <col min="8194" max="8194" width="42.5703125" customWidth="1"/>
    <col min="8195" max="8195" width="8.140625" customWidth="1"/>
    <col min="8196" max="8196" width="13.5703125" customWidth="1"/>
    <col min="8197" max="8197" width="19.7109375" customWidth="1"/>
    <col min="8198" max="8198" width="22.28515625" customWidth="1"/>
    <col min="8199" max="8199" width="17.7109375" customWidth="1"/>
    <col min="8200" max="8200" width="0" hidden="1" customWidth="1"/>
    <col min="8201" max="8201" width="9.5703125" bestFit="1" customWidth="1"/>
    <col min="8449" max="8449" width="13" customWidth="1"/>
    <col min="8450" max="8450" width="42.5703125" customWidth="1"/>
    <col min="8451" max="8451" width="8.140625" customWidth="1"/>
    <col min="8452" max="8452" width="13.5703125" customWidth="1"/>
    <col min="8453" max="8453" width="19.7109375" customWidth="1"/>
    <col min="8454" max="8454" width="22.28515625" customWidth="1"/>
    <col min="8455" max="8455" width="17.7109375" customWidth="1"/>
    <col min="8456" max="8456" width="0" hidden="1" customWidth="1"/>
    <col min="8457" max="8457" width="9.5703125" bestFit="1" customWidth="1"/>
    <col min="8705" max="8705" width="13" customWidth="1"/>
    <col min="8706" max="8706" width="42.5703125" customWidth="1"/>
    <col min="8707" max="8707" width="8.140625" customWidth="1"/>
    <col min="8708" max="8708" width="13.5703125" customWidth="1"/>
    <col min="8709" max="8709" width="19.7109375" customWidth="1"/>
    <col min="8710" max="8710" width="22.28515625" customWidth="1"/>
    <col min="8711" max="8711" width="17.7109375" customWidth="1"/>
    <col min="8712" max="8712" width="0" hidden="1" customWidth="1"/>
    <col min="8713" max="8713" width="9.5703125" bestFit="1" customWidth="1"/>
    <col min="8961" max="8961" width="13" customWidth="1"/>
    <col min="8962" max="8962" width="42.5703125" customWidth="1"/>
    <col min="8963" max="8963" width="8.140625" customWidth="1"/>
    <col min="8964" max="8964" width="13.5703125" customWidth="1"/>
    <col min="8965" max="8965" width="19.7109375" customWidth="1"/>
    <col min="8966" max="8966" width="22.28515625" customWidth="1"/>
    <col min="8967" max="8967" width="17.7109375" customWidth="1"/>
    <col min="8968" max="8968" width="0" hidden="1" customWidth="1"/>
    <col min="8969" max="8969" width="9.5703125" bestFit="1" customWidth="1"/>
    <col min="9217" max="9217" width="13" customWidth="1"/>
    <col min="9218" max="9218" width="42.5703125" customWidth="1"/>
    <col min="9219" max="9219" width="8.140625" customWidth="1"/>
    <col min="9220" max="9220" width="13.5703125" customWidth="1"/>
    <col min="9221" max="9221" width="19.7109375" customWidth="1"/>
    <col min="9222" max="9222" width="22.28515625" customWidth="1"/>
    <col min="9223" max="9223" width="17.7109375" customWidth="1"/>
    <col min="9224" max="9224" width="0" hidden="1" customWidth="1"/>
    <col min="9225" max="9225" width="9.5703125" bestFit="1" customWidth="1"/>
    <col min="9473" max="9473" width="13" customWidth="1"/>
    <col min="9474" max="9474" width="42.5703125" customWidth="1"/>
    <col min="9475" max="9475" width="8.140625" customWidth="1"/>
    <col min="9476" max="9476" width="13.5703125" customWidth="1"/>
    <col min="9477" max="9477" width="19.7109375" customWidth="1"/>
    <col min="9478" max="9478" width="22.28515625" customWidth="1"/>
    <col min="9479" max="9479" width="17.7109375" customWidth="1"/>
    <col min="9480" max="9480" width="0" hidden="1" customWidth="1"/>
    <col min="9481" max="9481" width="9.5703125" bestFit="1" customWidth="1"/>
    <col min="9729" max="9729" width="13" customWidth="1"/>
    <col min="9730" max="9730" width="42.5703125" customWidth="1"/>
    <col min="9731" max="9731" width="8.140625" customWidth="1"/>
    <col min="9732" max="9732" width="13.5703125" customWidth="1"/>
    <col min="9733" max="9733" width="19.7109375" customWidth="1"/>
    <col min="9734" max="9734" width="22.28515625" customWidth="1"/>
    <col min="9735" max="9735" width="17.7109375" customWidth="1"/>
    <col min="9736" max="9736" width="0" hidden="1" customWidth="1"/>
    <col min="9737" max="9737" width="9.5703125" bestFit="1" customWidth="1"/>
    <col min="9985" max="9985" width="13" customWidth="1"/>
    <col min="9986" max="9986" width="42.5703125" customWidth="1"/>
    <col min="9987" max="9987" width="8.140625" customWidth="1"/>
    <col min="9988" max="9988" width="13.5703125" customWidth="1"/>
    <col min="9989" max="9989" width="19.7109375" customWidth="1"/>
    <col min="9990" max="9990" width="22.28515625" customWidth="1"/>
    <col min="9991" max="9991" width="17.7109375" customWidth="1"/>
    <col min="9992" max="9992" width="0" hidden="1" customWidth="1"/>
    <col min="9993" max="9993" width="9.5703125" bestFit="1" customWidth="1"/>
    <col min="10241" max="10241" width="13" customWidth="1"/>
    <col min="10242" max="10242" width="42.5703125" customWidth="1"/>
    <col min="10243" max="10243" width="8.140625" customWidth="1"/>
    <col min="10244" max="10244" width="13.5703125" customWidth="1"/>
    <col min="10245" max="10245" width="19.7109375" customWidth="1"/>
    <col min="10246" max="10246" width="22.28515625" customWidth="1"/>
    <col min="10247" max="10247" width="17.7109375" customWidth="1"/>
    <col min="10248" max="10248" width="0" hidden="1" customWidth="1"/>
    <col min="10249" max="10249" width="9.5703125" bestFit="1" customWidth="1"/>
    <col min="10497" max="10497" width="13" customWidth="1"/>
    <col min="10498" max="10498" width="42.5703125" customWidth="1"/>
    <col min="10499" max="10499" width="8.140625" customWidth="1"/>
    <col min="10500" max="10500" width="13.5703125" customWidth="1"/>
    <col min="10501" max="10501" width="19.7109375" customWidth="1"/>
    <col min="10502" max="10502" width="22.28515625" customWidth="1"/>
    <col min="10503" max="10503" width="17.7109375" customWidth="1"/>
    <col min="10504" max="10504" width="0" hidden="1" customWidth="1"/>
    <col min="10505" max="10505" width="9.5703125" bestFit="1" customWidth="1"/>
    <col min="10753" max="10753" width="13" customWidth="1"/>
    <col min="10754" max="10754" width="42.5703125" customWidth="1"/>
    <col min="10755" max="10755" width="8.140625" customWidth="1"/>
    <col min="10756" max="10756" width="13.5703125" customWidth="1"/>
    <col min="10757" max="10757" width="19.7109375" customWidth="1"/>
    <col min="10758" max="10758" width="22.28515625" customWidth="1"/>
    <col min="10759" max="10759" width="17.7109375" customWidth="1"/>
    <col min="10760" max="10760" width="0" hidden="1" customWidth="1"/>
    <col min="10761" max="10761" width="9.5703125" bestFit="1" customWidth="1"/>
    <col min="11009" max="11009" width="13" customWidth="1"/>
    <col min="11010" max="11010" width="42.5703125" customWidth="1"/>
    <col min="11011" max="11011" width="8.140625" customWidth="1"/>
    <col min="11012" max="11012" width="13.5703125" customWidth="1"/>
    <col min="11013" max="11013" width="19.7109375" customWidth="1"/>
    <col min="11014" max="11014" width="22.28515625" customWidth="1"/>
    <col min="11015" max="11015" width="17.7109375" customWidth="1"/>
    <col min="11016" max="11016" width="0" hidden="1" customWidth="1"/>
    <col min="11017" max="11017" width="9.5703125" bestFit="1" customWidth="1"/>
    <col min="11265" max="11265" width="13" customWidth="1"/>
    <col min="11266" max="11266" width="42.5703125" customWidth="1"/>
    <col min="11267" max="11267" width="8.140625" customWidth="1"/>
    <col min="11268" max="11268" width="13.5703125" customWidth="1"/>
    <col min="11269" max="11269" width="19.7109375" customWidth="1"/>
    <col min="11270" max="11270" width="22.28515625" customWidth="1"/>
    <col min="11271" max="11271" width="17.7109375" customWidth="1"/>
    <col min="11272" max="11272" width="0" hidden="1" customWidth="1"/>
    <col min="11273" max="11273" width="9.5703125" bestFit="1" customWidth="1"/>
    <col min="11521" max="11521" width="13" customWidth="1"/>
    <col min="11522" max="11522" width="42.5703125" customWidth="1"/>
    <col min="11523" max="11523" width="8.140625" customWidth="1"/>
    <col min="11524" max="11524" width="13.5703125" customWidth="1"/>
    <col min="11525" max="11525" width="19.7109375" customWidth="1"/>
    <col min="11526" max="11526" width="22.28515625" customWidth="1"/>
    <col min="11527" max="11527" width="17.7109375" customWidth="1"/>
    <col min="11528" max="11528" width="0" hidden="1" customWidth="1"/>
    <col min="11529" max="11529" width="9.5703125" bestFit="1" customWidth="1"/>
    <col min="11777" max="11777" width="13" customWidth="1"/>
    <col min="11778" max="11778" width="42.5703125" customWidth="1"/>
    <col min="11779" max="11779" width="8.140625" customWidth="1"/>
    <col min="11780" max="11780" width="13.5703125" customWidth="1"/>
    <col min="11781" max="11781" width="19.7109375" customWidth="1"/>
    <col min="11782" max="11782" width="22.28515625" customWidth="1"/>
    <col min="11783" max="11783" width="17.7109375" customWidth="1"/>
    <col min="11784" max="11784" width="0" hidden="1" customWidth="1"/>
    <col min="11785" max="11785" width="9.5703125" bestFit="1" customWidth="1"/>
    <col min="12033" max="12033" width="13" customWidth="1"/>
    <col min="12034" max="12034" width="42.5703125" customWidth="1"/>
    <col min="12035" max="12035" width="8.140625" customWidth="1"/>
    <col min="12036" max="12036" width="13.5703125" customWidth="1"/>
    <col min="12037" max="12037" width="19.7109375" customWidth="1"/>
    <col min="12038" max="12038" width="22.28515625" customWidth="1"/>
    <col min="12039" max="12039" width="17.7109375" customWidth="1"/>
    <col min="12040" max="12040" width="0" hidden="1" customWidth="1"/>
    <col min="12041" max="12041" width="9.5703125" bestFit="1" customWidth="1"/>
    <col min="12289" max="12289" width="13" customWidth="1"/>
    <col min="12290" max="12290" width="42.5703125" customWidth="1"/>
    <col min="12291" max="12291" width="8.140625" customWidth="1"/>
    <col min="12292" max="12292" width="13.5703125" customWidth="1"/>
    <col min="12293" max="12293" width="19.7109375" customWidth="1"/>
    <col min="12294" max="12294" width="22.28515625" customWidth="1"/>
    <col min="12295" max="12295" width="17.7109375" customWidth="1"/>
    <col min="12296" max="12296" width="0" hidden="1" customWidth="1"/>
    <col min="12297" max="12297" width="9.5703125" bestFit="1" customWidth="1"/>
    <col min="12545" max="12545" width="13" customWidth="1"/>
    <col min="12546" max="12546" width="42.5703125" customWidth="1"/>
    <col min="12547" max="12547" width="8.140625" customWidth="1"/>
    <col min="12548" max="12548" width="13.5703125" customWidth="1"/>
    <col min="12549" max="12549" width="19.7109375" customWidth="1"/>
    <col min="12550" max="12550" width="22.28515625" customWidth="1"/>
    <col min="12551" max="12551" width="17.7109375" customWidth="1"/>
    <col min="12552" max="12552" width="0" hidden="1" customWidth="1"/>
    <col min="12553" max="12553" width="9.5703125" bestFit="1" customWidth="1"/>
    <col min="12801" max="12801" width="13" customWidth="1"/>
    <col min="12802" max="12802" width="42.5703125" customWidth="1"/>
    <col min="12803" max="12803" width="8.140625" customWidth="1"/>
    <col min="12804" max="12804" width="13.5703125" customWidth="1"/>
    <col min="12805" max="12805" width="19.7109375" customWidth="1"/>
    <col min="12806" max="12806" width="22.28515625" customWidth="1"/>
    <col min="12807" max="12807" width="17.7109375" customWidth="1"/>
    <col min="12808" max="12808" width="0" hidden="1" customWidth="1"/>
    <col min="12809" max="12809" width="9.5703125" bestFit="1" customWidth="1"/>
    <col min="13057" max="13057" width="13" customWidth="1"/>
    <col min="13058" max="13058" width="42.5703125" customWidth="1"/>
    <col min="13059" max="13059" width="8.140625" customWidth="1"/>
    <col min="13060" max="13060" width="13.5703125" customWidth="1"/>
    <col min="13061" max="13061" width="19.7109375" customWidth="1"/>
    <col min="13062" max="13062" width="22.28515625" customWidth="1"/>
    <col min="13063" max="13063" width="17.7109375" customWidth="1"/>
    <col min="13064" max="13064" width="0" hidden="1" customWidth="1"/>
    <col min="13065" max="13065" width="9.5703125" bestFit="1" customWidth="1"/>
    <col min="13313" max="13313" width="13" customWidth="1"/>
    <col min="13314" max="13314" width="42.5703125" customWidth="1"/>
    <col min="13315" max="13315" width="8.140625" customWidth="1"/>
    <col min="13316" max="13316" width="13.5703125" customWidth="1"/>
    <col min="13317" max="13317" width="19.7109375" customWidth="1"/>
    <col min="13318" max="13318" width="22.28515625" customWidth="1"/>
    <col min="13319" max="13319" width="17.7109375" customWidth="1"/>
    <col min="13320" max="13320" width="0" hidden="1" customWidth="1"/>
    <col min="13321" max="13321" width="9.5703125" bestFit="1" customWidth="1"/>
    <col min="13569" max="13569" width="13" customWidth="1"/>
    <col min="13570" max="13570" width="42.5703125" customWidth="1"/>
    <col min="13571" max="13571" width="8.140625" customWidth="1"/>
    <col min="13572" max="13572" width="13.5703125" customWidth="1"/>
    <col min="13573" max="13573" width="19.7109375" customWidth="1"/>
    <col min="13574" max="13574" width="22.28515625" customWidth="1"/>
    <col min="13575" max="13575" width="17.7109375" customWidth="1"/>
    <col min="13576" max="13576" width="0" hidden="1" customWidth="1"/>
    <col min="13577" max="13577" width="9.5703125" bestFit="1" customWidth="1"/>
    <col min="13825" max="13825" width="13" customWidth="1"/>
    <col min="13826" max="13826" width="42.5703125" customWidth="1"/>
    <col min="13827" max="13827" width="8.140625" customWidth="1"/>
    <col min="13828" max="13828" width="13.5703125" customWidth="1"/>
    <col min="13829" max="13829" width="19.7109375" customWidth="1"/>
    <col min="13830" max="13830" width="22.28515625" customWidth="1"/>
    <col min="13831" max="13831" width="17.7109375" customWidth="1"/>
    <col min="13832" max="13832" width="0" hidden="1" customWidth="1"/>
    <col min="13833" max="13833" width="9.5703125" bestFit="1" customWidth="1"/>
    <col min="14081" max="14081" width="13" customWidth="1"/>
    <col min="14082" max="14082" width="42.5703125" customWidth="1"/>
    <col min="14083" max="14083" width="8.140625" customWidth="1"/>
    <col min="14084" max="14084" width="13.5703125" customWidth="1"/>
    <col min="14085" max="14085" width="19.7109375" customWidth="1"/>
    <col min="14086" max="14086" width="22.28515625" customWidth="1"/>
    <col min="14087" max="14087" width="17.7109375" customWidth="1"/>
    <col min="14088" max="14088" width="0" hidden="1" customWidth="1"/>
    <col min="14089" max="14089" width="9.5703125" bestFit="1" customWidth="1"/>
    <col min="14337" max="14337" width="13" customWidth="1"/>
    <col min="14338" max="14338" width="42.5703125" customWidth="1"/>
    <col min="14339" max="14339" width="8.140625" customWidth="1"/>
    <col min="14340" max="14340" width="13.5703125" customWidth="1"/>
    <col min="14341" max="14341" width="19.7109375" customWidth="1"/>
    <col min="14342" max="14342" width="22.28515625" customWidth="1"/>
    <col min="14343" max="14343" width="17.7109375" customWidth="1"/>
    <col min="14344" max="14344" width="0" hidden="1" customWidth="1"/>
    <col min="14345" max="14345" width="9.5703125" bestFit="1" customWidth="1"/>
    <col min="14593" max="14593" width="13" customWidth="1"/>
    <col min="14594" max="14594" width="42.5703125" customWidth="1"/>
    <col min="14595" max="14595" width="8.140625" customWidth="1"/>
    <col min="14596" max="14596" width="13.5703125" customWidth="1"/>
    <col min="14597" max="14597" width="19.7109375" customWidth="1"/>
    <col min="14598" max="14598" width="22.28515625" customWidth="1"/>
    <col min="14599" max="14599" width="17.7109375" customWidth="1"/>
    <col min="14600" max="14600" width="0" hidden="1" customWidth="1"/>
    <col min="14601" max="14601" width="9.5703125" bestFit="1" customWidth="1"/>
    <col min="14849" max="14849" width="13" customWidth="1"/>
    <col min="14850" max="14850" width="42.5703125" customWidth="1"/>
    <col min="14851" max="14851" width="8.140625" customWidth="1"/>
    <col min="14852" max="14852" width="13.5703125" customWidth="1"/>
    <col min="14853" max="14853" width="19.7109375" customWidth="1"/>
    <col min="14854" max="14854" width="22.28515625" customWidth="1"/>
    <col min="14855" max="14855" width="17.7109375" customWidth="1"/>
    <col min="14856" max="14856" width="0" hidden="1" customWidth="1"/>
    <col min="14857" max="14857" width="9.5703125" bestFit="1" customWidth="1"/>
    <col min="15105" max="15105" width="13" customWidth="1"/>
    <col min="15106" max="15106" width="42.5703125" customWidth="1"/>
    <col min="15107" max="15107" width="8.140625" customWidth="1"/>
    <col min="15108" max="15108" width="13.5703125" customWidth="1"/>
    <col min="15109" max="15109" width="19.7109375" customWidth="1"/>
    <col min="15110" max="15110" width="22.28515625" customWidth="1"/>
    <col min="15111" max="15111" width="17.7109375" customWidth="1"/>
    <col min="15112" max="15112" width="0" hidden="1" customWidth="1"/>
    <col min="15113" max="15113" width="9.5703125" bestFit="1" customWidth="1"/>
    <col min="15361" max="15361" width="13" customWidth="1"/>
    <col min="15362" max="15362" width="42.5703125" customWidth="1"/>
    <col min="15363" max="15363" width="8.140625" customWidth="1"/>
    <col min="15364" max="15364" width="13.5703125" customWidth="1"/>
    <col min="15365" max="15365" width="19.7109375" customWidth="1"/>
    <col min="15366" max="15366" width="22.28515625" customWidth="1"/>
    <col min="15367" max="15367" width="17.7109375" customWidth="1"/>
    <col min="15368" max="15368" width="0" hidden="1" customWidth="1"/>
    <col min="15369" max="15369" width="9.5703125" bestFit="1" customWidth="1"/>
    <col min="15617" max="15617" width="13" customWidth="1"/>
    <col min="15618" max="15618" width="42.5703125" customWidth="1"/>
    <col min="15619" max="15619" width="8.140625" customWidth="1"/>
    <col min="15620" max="15620" width="13.5703125" customWidth="1"/>
    <col min="15621" max="15621" width="19.7109375" customWidth="1"/>
    <col min="15622" max="15622" width="22.28515625" customWidth="1"/>
    <col min="15623" max="15623" width="17.7109375" customWidth="1"/>
    <col min="15624" max="15624" width="0" hidden="1" customWidth="1"/>
    <col min="15625" max="15625" width="9.5703125" bestFit="1" customWidth="1"/>
    <col min="15873" max="15873" width="13" customWidth="1"/>
    <col min="15874" max="15874" width="42.5703125" customWidth="1"/>
    <col min="15875" max="15875" width="8.140625" customWidth="1"/>
    <col min="15876" max="15876" width="13.5703125" customWidth="1"/>
    <col min="15877" max="15877" width="19.7109375" customWidth="1"/>
    <col min="15878" max="15878" width="22.28515625" customWidth="1"/>
    <col min="15879" max="15879" width="17.7109375" customWidth="1"/>
    <col min="15880" max="15880" width="0" hidden="1" customWidth="1"/>
    <col min="15881" max="15881" width="9.5703125" bestFit="1" customWidth="1"/>
    <col min="16129" max="16129" width="13" customWidth="1"/>
    <col min="16130" max="16130" width="42.5703125" customWidth="1"/>
    <col min="16131" max="16131" width="8.140625" customWidth="1"/>
    <col min="16132" max="16132" width="13.5703125" customWidth="1"/>
    <col min="16133" max="16133" width="19.7109375" customWidth="1"/>
    <col min="16134" max="16134" width="22.28515625" customWidth="1"/>
    <col min="16135" max="16135" width="17.7109375" customWidth="1"/>
    <col min="16136" max="16136" width="0" hidden="1" customWidth="1"/>
    <col min="16137" max="16137" width="9.5703125" bestFit="1" customWidth="1"/>
  </cols>
  <sheetData>
    <row r="1" spans="1:8" ht="20.25" customHeight="1" x14ac:dyDescent="0.25">
      <c r="E1" s="1" t="s">
        <v>0</v>
      </c>
      <c r="F1" s="2"/>
      <c r="G1" s="2"/>
    </row>
    <row r="2" spans="1:8" ht="24" customHeight="1" x14ac:dyDescent="0.25">
      <c r="E2" s="1" t="s">
        <v>1</v>
      </c>
      <c r="F2" s="1"/>
      <c r="G2" s="1"/>
      <c r="H2" s="3"/>
    </row>
    <row r="3" spans="1:8" ht="24" customHeight="1" x14ac:dyDescent="0.25">
      <c r="E3" s="1" t="s">
        <v>2</v>
      </c>
      <c r="F3" s="1"/>
      <c r="G3" s="1"/>
      <c r="H3" s="3"/>
    </row>
    <row r="4" spans="1:8" ht="33.75" customHeight="1" thickBot="1" x14ac:dyDescent="0.3">
      <c r="A4" s="4"/>
      <c r="B4" s="4"/>
      <c r="C4" s="4" t="s">
        <v>224</v>
      </c>
      <c r="D4" s="4"/>
      <c r="E4" s="4"/>
      <c r="F4" s="4"/>
      <c r="G4" s="5"/>
    </row>
    <row r="5" spans="1:8" ht="15.75" thickBot="1" x14ac:dyDescent="0.3">
      <c r="A5" s="6" t="s">
        <v>3</v>
      </c>
      <c r="B5" s="7" t="s">
        <v>4</v>
      </c>
      <c r="C5" s="7"/>
      <c r="D5" s="7"/>
      <c r="E5" s="7"/>
      <c r="F5" s="7"/>
      <c r="G5" s="8"/>
    </row>
    <row r="6" spans="1:8" ht="30" customHeight="1" thickBot="1" x14ac:dyDescent="0.3">
      <c r="A6" s="6"/>
      <c r="B6" s="9" t="s">
        <v>5</v>
      </c>
      <c r="C6" s="9"/>
      <c r="D6" s="9"/>
      <c r="E6" s="9"/>
      <c r="F6" s="9"/>
      <c r="G6" s="10"/>
    </row>
    <row r="7" spans="1:8" ht="15.75" thickBot="1" x14ac:dyDescent="0.3">
      <c r="A7" s="6"/>
      <c r="B7" s="7" t="s">
        <v>6</v>
      </c>
      <c r="C7" s="7"/>
      <c r="D7" s="7"/>
      <c r="E7" s="7"/>
      <c r="F7" s="7"/>
      <c r="G7" s="8"/>
    </row>
    <row r="8" spans="1:8" ht="15.75" thickBot="1" x14ac:dyDescent="0.3">
      <c r="A8" s="6"/>
      <c r="B8" s="7" t="s">
        <v>7</v>
      </c>
      <c r="C8" s="7"/>
      <c r="D8" s="7"/>
      <c r="E8" s="7"/>
      <c r="F8" s="7"/>
      <c r="G8" s="8"/>
    </row>
    <row r="9" spans="1:8" ht="30" customHeight="1" thickBot="1" x14ac:dyDescent="0.3">
      <c r="A9" s="6"/>
      <c r="B9" s="11" t="s">
        <v>8</v>
      </c>
      <c r="C9" s="11"/>
      <c r="D9" s="11"/>
      <c r="E9" s="11"/>
      <c r="F9" s="11"/>
      <c r="G9" s="12"/>
    </row>
    <row r="10" spans="1:8" ht="17.25" thickBot="1" x14ac:dyDescent="0.3">
      <c r="A10" s="6"/>
      <c r="B10" s="11" t="s">
        <v>9</v>
      </c>
      <c r="C10" s="13"/>
      <c r="D10" s="13"/>
      <c r="E10" s="13"/>
      <c r="F10" s="13"/>
      <c r="G10" s="14"/>
    </row>
    <row r="11" spans="1:8" ht="30" customHeight="1" thickBot="1" x14ac:dyDescent="0.3">
      <c r="A11" s="6"/>
      <c r="B11" s="15" t="s">
        <v>10</v>
      </c>
      <c r="C11" s="11"/>
      <c r="D11" s="11"/>
      <c r="E11" s="11"/>
      <c r="F11" s="11"/>
      <c r="G11" s="12"/>
    </row>
    <row r="12" spans="1:8" ht="66.75" thickBot="1" x14ac:dyDescent="0.35">
      <c r="A12" s="6" t="s">
        <v>11</v>
      </c>
      <c r="B12" s="16" t="s">
        <v>12</v>
      </c>
      <c r="C12" s="16" t="s">
        <v>13</v>
      </c>
      <c r="D12" s="16" t="s">
        <v>14</v>
      </c>
      <c r="E12" s="16" t="s">
        <v>15</v>
      </c>
      <c r="F12" s="16" t="s">
        <v>16</v>
      </c>
      <c r="G12" s="16" t="s">
        <v>17</v>
      </c>
    </row>
    <row r="13" spans="1:8" ht="17.25" thickBot="1" x14ac:dyDescent="0.35">
      <c r="A13" s="6" t="s">
        <v>18</v>
      </c>
      <c r="B13" s="17">
        <v>1</v>
      </c>
      <c r="C13" s="17">
        <v>2</v>
      </c>
      <c r="D13" s="17">
        <v>3</v>
      </c>
      <c r="E13" s="17"/>
      <c r="F13" s="17">
        <v>4</v>
      </c>
      <c r="G13" s="17">
        <v>5</v>
      </c>
    </row>
    <row r="14" spans="1:8" ht="18" thickBot="1" x14ac:dyDescent="0.3">
      <c r="A14" s="6"/>
      <c r="B14" s="18" t="s">
        <v>19</v>
      </c>
      <c r="C14" s="19"/>
      <c r="D14" s="19"/>
      <c r="E14" s="20"/>
      <c r="F14" s="21">
        <f>SUM(F15:F24)</f>
        <v>6496600</v>
      </c>
      <c r="G14" s="22"/>
      <c r="H14" s="23"/>
    </row>
    <row r="15" spans="1:8" s="29" customFormat="1" ht="25.5" x14ac:dyDescent="0.2">
      <c r="A15" s="24">
        <v>65310000</v>
      </c>
      <c r="B15" s="25" t="s">
        <v>20</v>
      </c>
      <c r="C15" s="26" t="s">
        <v>21</v>
      </c>
      <c r="D15" s="26">
        <v>1</v>
      </c>
      <c r="E15" s="27">
        <v>500000</v>
      </c>
      <c r="F15" s="27">
        <f>+E15*D15</f>
        <v>500000</v>
      </c>
      <c r="G15" s="28" t="s">
        <v>22</v>
      </c>
    </row>
    <row r="16" spans="1:8" s="29" customFormat="1" ht="25.5" x14ac:dyDescent="0.2">
      <c r="A16" s="24">
        <v>64210000</v>
      </c>
      <c r="B16" s="25" t="s">
        <v>23</v>
      </c>
      <c r="C16" s="26" t="s">
        <v>21</v>
      </c>
      <c r="D16" s="26">
        <v>1</v>
      </c>
      <c r="E16" s="27">
        <v>57600</v>
      </c>
      <c r="F16" s="27">
        <f t="shared" ref="F16:F26" si="0">+E16*D16</f>
        <v>57600</v>
      </c>
      <c r="G16" s="28" t="s">
        <v>22</v>
      </c>
    </row>
    <row r="17" spans="1:9" s="29" customFormat="1" ht="25.5" x14ac:dyDescent="0.2">
      <c r="A17" s="24">
        <v>64210000</v>
      </c>
      <c r="B17" s="25" t="s">
        <v>24</v>
      </c>
      <c r="C17" s="26" t="s">
        <v>21</v>
      </c>
      <c r="D17" s="26">
        <v>1</v>
      </c>
      <c r="E17" s="27">
        <v>60000</v>
      </c>
      <c r="F17" s="27">
        <f t="shared" si="0"/>
        <v>60000</v>
      </c>
      <c r="G17" s="28" t="s">
        <v>22</v>
      </c>
    </row>
    <row r="18" spans="1:9" s="29" customFormat="1" ht="18" x14ac:dyDescent="0.2">
      <c r="A18" s="24">
        <v>98390000</v>
      </c>
      <c r="B18" s="25" t="s">
        <v>25</v>
      </c>
      <c r="C18" s="26" t="s">
        <v>21</v>
      </c>
      <c r="D18" s="26">
        <v>1</v>
      </c>
      <c r="E18" s="27">
        <v>54000</v>
      </c>
      <c r="F18" s="27">
        <v>54000</v>
      </c>
      <c r="G18" s="28" t="s">
        <v>22</v>
      </c>
    </row>
    <row r="19" spans="1:9" s="29" customFormat="1" ht="25.5" x14ac:dyDescent="0.2">
      <c r="A19" s="24">
        <v>71631200</v>
      </c>
      <c r="B19" s="25" t="s">
        <v>26</v>
      </c>
      <c r="C19" s="26" t="s">
        <v>21</v>
      </c>
      <c r="D19" s="26">
        <v>1</v>
      </c>
      <c r="E19" s="27">
        <v>65000</v>
      </c>
      <c r="F19" s="27">
        <f t="shared" si="0"/>
        <v>65000</v>
      </c>
      <c r="G19" s="28" t="s">
        <v>22</v>
      </c>
    </row>
    <row r="20" spans="1:9" s="29" customFormat="1" ht="38.25" x14ac:dyDescent="0.2">
      <c r="A20" s="24">
        <v>33111640</v>
      </c>
      <c r="B20" s="25" t="s">
        <v>27</v>
      </c>
      <c r="C20" s="26" t="s">
        <v>21</v>
      </c>
      <c r="D20" s="26">
        <v>1</v>
      </c>
      <c r="E20" s="27">
        <f>73000+180000+100000</f>
        <v>353000</v>
      </c>
      <c r="F20" s="27">
        <f t="shared" si="0"/>
        <v>353000</v>
      </c>
      <c r="G20" s="28" t="s">
        <v>22</v>
      </c>
      <c r="I20" s="29">
        <f>195+180+25</f>
        <v>400</v>
      </c>
    </row>
    <row r="21" spans="1:9" s="29" customFormat="1" ht="18" x14ac:dyDescent="0.2">
      <c r="A21" s="24">
        <v>85145000</v>
      </c>
      <c r="B21" s="25" t="s">
        <v>28</v>
      </c>
      <c r="C21" s="26" t="s">
        <v>21</v>
      </c>
      <c r="D21" s="26">
        <v>1</v>
      </c>
      <c r="E21" s="27">
        <v>2556500</v>
      </c>
      <c r="F21" s="27">
        <f t="shared" si="0"/>
        <v>2556500</v>
      </c>
      <c r="G21" s="28" t="s">
        <v>22</v>
      </c>
      <c r="I21" s="30"/>
    </row>
    <row r="22" spans="1:9" s="29" customFormat="1" ht="18" x14ac:dyDescent="0.2">
      <c r="A22" s="24">
        <v>85145000</v>
      </c>
      <c r="B22" s="25" t="s">
        <v>29</v>
      </c>
      <c r="C22" s="26" t="s">
        <v>21</v>
      </c>
      <c r="D22" s="26">
        <v>1</v>
      </c>
      <c r="E22" s="27">
        <v>2531500</v>
      </c>
      <c r="F22" s="27">
        <f t="shared" si="0"/>
        <v>2531500</v>
      </c>
      <c r="G22" s="28" t="s">
        <v>22</v>
      </c>
    </row>
    <row r="23" spans="1:9" s="29" customFormat="1" ht="25.5" x14ac:dyDescent="0.2">
      <c r="A23" s="24">
        <v>66514100</v>
      </c>
      <c r="B23" s="25" t="s">
        <v>30</v>
      </c>
      <c r="C23" s="26" t="s">
        <v>21</v>
      </c>
      <c r="D23" s="26">
        <v>1</v>
      </c>
      <c r="E23" s="27">
        <v>19000</v>
      </c>
      <c r="F23" s="27">
        <f t="shared" si="0"/>
        <v>19000</v>
      </c>
      <c r="G23" s="28" t="s">
        <v>22</v>
      </c>
    </row>
    <row r="24" spans="1:9" s="29" customFormat="1" ht="18" x14ac:dyDescent="0.2">
      <c r="A24" s="24">
        <v>65210000</v>
      </c>
      <c r="B24" s="25" t="s">
        <v>31</v>
      </c>
      <c r="C24" s="26" t="s">
        <v>21</v>
      </c>
      <c r="D24" s="26">
        <v>1</v>
      </c>
      <c r="E24" s="27">
        <v>300000</v>
      </c>
      <c r="F24" s="27">
        <v>300000</v>
      </c>
      <c r="G24" s="28" t="s">
        <v>22</v>
      </c>
    </row>
    <row r="25" spans="1:9" s="29" customFormat="1" ht="18" x14ac:dyDescent="0.2">
      <c r="A25" s="24">
        <v>85320000</v>
      </c>
      <c r="B25" s="25" t="s">
        <v>32</v>
      </c>
      <c r="C25" s="26" t="s">
        <v>21</v>
      </c>
      <c r="D25" s="26">
        <v>1</v>
      </c>
      <c r="E25" s="27">
        <v>25000</v>
      </c>
      <c r="F25" s="27">
        <f t="shared" si="0"/>
        <v>25000</v>
      </c>
      <c r="G25" s="28" t="s">
        <v>22</v>
      </c>
    </row>
    <row r="26" spans="1:9" s="29" customFormat="1" ht="25.5" x14ac:dyDescent="0.2">
      <c r="A26" s="31">
        <v>71631100</v>
      </c>
      <c r="B26" s="25" t="s">
        <v>33</v>
      </c>
      <c r="C26" s="26" t="s">
        <v>21</v>
      </c>
      <c r="D26" s="26">
        <v>1</v>
      </c>
      <c r="E26" s="27">
        <v>10000</v>
      </c>
      <c r="F26" s="27">
        <f t="shared" si="0"/>
        <v>10000</v>
      </c>
      <c r="G26" s="28" t="s">
        <v>22</v>
      </c>
    </row>
    <row r="27" spans="1:9" s="29" customFormat="1" ht="15.75" x14ac:dyDescent="0.25">
      <c r="A27" s="32" t="s">
        <v>34</v>
      </c>
      <c r="B27" s="33"/>
      <c r="C27" s="33"/>
      <c r="D27" s="33"/>
      <c r="E27" s="33"/>
      <c r="F27" s="33"/>
      <c r="G27" s="33"/>
    </row>
    <row r="28" spans="1:9" ht="17.25" customHeight="1" x14ac:dyDescent="0.25">
      <c r="A28" s="34" t="s">
        <v>35</v>
      </c>
      <c r="B28" s="35"/>
      <c r="C28" s="35"/>
      <c r="D28" s="35"/>
      <c r="E28" s="36"/>
      <c r="F28" s="37">
        <f>SUM(F29:F50)</f>
        <v>399850</v>
      </c>
      <c r="G28" s="38"/>
    </row>
    <row r="29" spans="1:9" s="29" customFormat="1" ht="18" x14ac:dyDescent="0.2">
      <c r="A29" s="24">
        <v>22000000</v>
      </c>
      <c r="B29" s="25" t="s">
        <v>36</v>
      </c>
      <c r="C29" s="39" t="s">
        <v>37</v>
      </c>
      <c r="D29" s="26">
        <v>1000</v>
      </c>
      <c r="E29" s="27">
        <v>10</v>
      </c>
      <c r="F29" s="27">
        <f>+E29*D29</f>
        <v>10000</v>
      </c>
      <c r="G29" s="28" t="s">
        <v>22</v>
      </c>
    </row>
    <row r="30" spans="1:9" s="29" customFormat="1" ht="18" x14ac:dyDescent="0.2">
      <c r="A30" s="24">
        <v>22000000</v>
      </c>
      <c r="B30" s="25" t="s">
        <v>38</v>
      </c>
      <c r="C30" s="39" t="s">
        <v>37</v>
      </c>
      <c r="D30" s="26">
        <v>800</v>
      </c>
      <c r="E30" s="27">
        <v>10</v>
      </c>
      <c r="F30" s="27">
        <f t="shared" ref="F30:F50" si="1">+E30*D30</f>
        <v>8000</v>
      </c>
      <c r="G30" s="28" t="s">
        <v>22</v>
      </c>
    </row>
    <row r="31" spans="1:9" s="29" customFormat="1" ht="18" x14ac:dyDescent="0.2">
      <c r="A31" s="24">
        <v>22000000</v>
      </c>
      <c r="B31" s="25" t="s">
        <v>39</v>
      </c>
      <c r="C31" s="39" t="s">
        <v>37</v>
      </c>
      <c r="D31" s="26">
        <v>800</v>
      </c>
      <c r="E31" s="27">
        <v>10</v>
      </c>
      <c r="F31" s="27">
        <f t="shared" si="1"/>
        <v>8000</v>
      </c>
      <c r="G31" s="28" t="s">
        <v>22</v>
      </c>
    </row>
    <row r="32" spans="1:9" s="29" customFormat="1" ht="18" x14ac:dyDescent="0.2">
      <c r="A32" s="24">
        <v>22000000</v>
      </c>
      <c r="B32" s="25" t="s">
        <v>40</v>
      </c>
      <c r="C32" s="39" t="s">
        <v>37</v>
      </c>
      <c r="D32" s="26">
        <v>5000</v>
      </c>
      <c r="E32" s="27">
        <v>10</v>
      </c>
      <c r="F32" s="27">
        <f>+E32*D32</f>
        <v>50000</v>
      </c>
      <c r="G32" s="28" t="s">
        <v>22</v>
      </c>
    </row>
    <row r="33" spans="1:7" s="29" customFormat="1" ht="25.5" x14ac:dyDescent="0.2">
      <c r="A33" s="24">
        <v>22000000</v>
      </c>
      <c r="B33" s="25" t="s">
        <v>41</v>
      </c>
      <c r="C33" s="39" t="s">
        <v>37</v>
      </c>
      <c r="D33" s="26">
        <v>4000</v>
      </c>
      <c r="E33" s="27">
        <v>5</v>
      </c>
      <c r="F33" s="27">
        <f t="shared" si="1"/>
        <v>20000</v>
      </c>
      <c r="G33" s="28" t="s">
        <v>22</v>
      </c>
    </row>
    <row r="34" spans="1:7" s="29" customFormat="1" ht="25.5" x14ac:dyDescent="0.2">
      <c r="A34" s="24">
        <v>22000000</v>
      </c>
      <c r="B34" s="25" t="s">
        <v>42</v>
      </c>
      <c r="C34" s="39" t="s">
        <v>37</v>
      </c>
      <c r="D34" s="26">
        <v>5000</v>
      </c>
      <c r="E34" s="27">
        <v>5</v>
      </c>
      <c r="F34" s="27">
        <f t="shared" si="1"/>
        <v>25000</v>
      </c>
      <c r="G34" s="28" t="s">
        <v>22</v>
      </c>
    </row>
    <row r="35" spans="1:7" s="29" customFormat="1" ht="18" x14ac:dyDescent="0.2">
      <c r="A35" s="24">
        <v>22000000</v>
      </c>
      <c r="B35" s="25" t="s">
        <v>43</v>
      </c>
      <c r="C35" s="39" t="s">
        <v>37</v>
      </c>
      <c r="D35" s="26">
        <v>500</v>
      </c>
      <c r="E35" s="27">
        <v>5</v>
      </c>
      <c r="F35" s="27">
        <f t="shared" si="1"/>
        <v>2500</v>
      </c>
      <c r="G35" s="28" t="s">
        <v>22</v>
      </c>
    </row>
    <row r="36" spans="1:7" s="29" customFormat="1" ht="18" x14ac:dyDescent="0.2">
      <c r="A36" s="24">
        <v>22000000</v>
      </c>
      <c r="B36" s="25" t="s">
        <v>44</v>
      </c>
      <c r="C36" s="39" t="s">
        <v>37</v>
      </c>
      <c r="D36" s="26">
        <v>700</v>
      </c>
      <c r="E36" s="27">
        <v>5</v>
      </c>
      <c r="F36" s="27">
        <f t="shared" si="1"/>
        <v>3500</v>
      </c>
      <c r="G36" s="28" t="s">
        <v>22</v>
      </c>
    </row>
    <row r="37" spans="1:7" s="29" customFormat="1" ht="18" x14ac:dyDescent="0.2">
      <c r="A37" s="24">
        <v>22000000</v>
      </c>
      <c r="B37" s="25" t="s">
        <v>45</v>
      </c>
      <c r="C37" s="39" t="s">
        <v>37</v>
      </c>
      <c r="D37" s="26">
        <v>200</v>
      </c>
      <c r="E37" s="27">
        <v>5</v>
      </c>
      <c r="F37" s="27">
        <f t="shared" si="1"/>
        <v>1000</v>
      </c>
      <c r="G37" s="28" t="s">
        <v>22</v>
      </c>
    </row>
    <row r="38" spans="1:7" s="29" customFormat="1" ht="18" x14ac:dyDescent="0.2">
      <c r="A38" s="24">
        <v>22000000</v>
      </c>
      <c r="B38" s="25" t="s">
        <v>46</v>
      </c>
      <c r="C38" s="39" t="s">
        <v>37</v>
      </c>
      <c r="D38" s="26">
        <v>200</v>
      </c>
      <c r="E38" s="27">
        <v>40</v>
      </c>
      <c r="F38" s="27">
        <f t="shared" si="1"/>
        <v>8000</v>
      </c>
      <c r="G38" s="28" t="s">
        <v>22</v>
      </c>
    </row>
    <row r="39" spans="1:7" s="29" customFormat="1" ht="18" x14ac:dyDescent="0.2">
      <c r="A39" s="24">
        <v>2281300</v>
      </c>
      <c r="B39" s="25" t="s">
        <v>47</v>
      </c>
      <c r="C39" s="39" t="s">
        <v>37</v>
      </c>
      <c r="D39" s="26">
        <v>20</v>
      </c>
      <c r="E39" s="27">
        <v>450</v>
      </c>
      <c r="F39" s="27">
        <f t="shared" si="1"/>
        <v>9000</v>
      </c>
      <c r="G39" s="28" t="s">
        <v>22</v>
      </c>
    </row>
    <row r="40" spans="1:7" s="29" customFormat="1" ht="18" x14ac:dyDescent="0.2">
      <c r="A40" s="24">
        <v>22000000</v>
      </c>
      <c r="B40" s="25" t="s">
        <v>48</v>
      </c>
      <c r="C40" s="39" t="s">
        <v>37</v>
      </c>
      <c r="D40" s="26">
        <v>600</v>
      </c>
      <c r="E40" s="27">
        <v>100</v>
      </c>
      <c r="F40" s="27">
        <f t="shared" si="1"/>
        <v>60000</v>
      </c>
      <c r="G40" s="28" t="s">
        <v>22</v>
      </c>
    </row>
    <row r="41" spans="1:7" s="29" customFormat="1" ht="25.5" x14ac:dyDescent="0.2">
      <c r="A41" s="24">
        <v>22000000</v>
      </c>
      <c r="B41" s="25" t="s">
        <v>49</v>
      </c>
      <c r="C41" s="39" t="s">
        <v>37</v>
      </c>
      <c r="D41" s="26">
        <v>100</v>
      </c>
      <c r="E41" s="27">
        <v>150</v>
      </c>
      <c r="F41" s="27">
        <f t="shared" si="1"/>
        <v>15000</v>
      </c>
      <c r="G41" s="28" t="s">
        <v>22</v>
      </c>
    </row>
    <row r="42" spans="1:7" s="29" customFormat="1" ht="25.5" x14ac:dyDescent="0.2">
      <c r="A42" s="24">
        <v>22000000</v>
      </c>
      <c r="B42" s="25" t="s">
        <v>50</v>
      </c>
      <c r="C42" s="39" t="s">
        <v>37</v>
      </c>
      <c r="D42" s="26">
        <v>100</v>
      </c>
      <c r="E42" s="27">
        <v>150</v>
      </c>
      <c r="F42" s="27">
        <f t="shared" si="1"/>
        <v>15000</v>
      </c>
      <c r="G42" s="28" t="s">
        <v>22</v>
      </c>
    </row>
    <row r="43" spans="1:7" s="29" customFormat="1" ht="18" x14ac:dyDescent="0.2">
      <c r="A43" s="24">
        <v>30197630</v>
      </c>
      <c r="B43" s="25" t="s">
        <v>51</v>
      </c>
      <c r="C43" s="39" t="s">
        <v>52</v>
      </c>
      <c r="D43" s="26">
        <v>20</v>
      </c>
      <c r="E43" s="27">
        <v>800</v>
      </c>
      <c r="F43" s="27">
        <f t="shared" si="1"/>
        <v>16000</v>
      </c>
      <c r="G43" s="28" t="s">
        <v>22</v>
      </c>
    </row>
    <row r="44" spans="1:7" s="29" customFormat="1" ht="13.5" customHeight="1" x14ac:dyDescent="0.2">
      <c r="A44" s="24">
        <v>22851000</v>
      </c>
      <c r="B44" s="25" t="s">
        <v>53</v>
      </c>
      <c r="C44" s="39" t="s">
        <v>37</v>
      </c>
      <c r="D44" s="26">
        <v>15</v>
      </c>
      <c r="E44" s="27">
        <v>90</v>
      </c>
      <c r="F44" s="27">
        <f t="shared" si="1"/>
        <v>1350</v>
      </c>
      <c r="G44" s="28" t="s">
        <v>22</v>
      </c>
    </row>
    <row r="45" spans="1:7" s="29" customFormat="1" ht="13.5" customHeight="1" x14ac:dyDescent="0.2">
      <c r="A45" s="24">
        <v>22813000</v>
      </c>
      <c r="B45" s="25" t="s">
        <v>54</v>
      </c>
      <c r="C45" s="39" t="s">
        <v>37</v>
      </c>
      <c r="D45" s="26">
        <v>2</v>
      </c>
      <c r="E45" s="27">
        <v>2000</v>
      </c>
      <c r="F45" s="27">
        <f t="shared" si="1"/>
        <v>4000</v>
      </c>
      <c r="G45" s="28" t="s">
        <v>22</v>
      </c>
    </row>
    <row r="46" spans="1:7" s="29" customFormat="1" ht="27" customHeight="1" x14ac:dyDescent="0.2">
      <c r="A46" s="24">
        <v>22000000</v>
      </c>
      <c r="B46" s="25" t="s">
        <v>55</v>
      </c>
      <c r="C46" s="39" t="s">
        <v>37</v>
      </c>
      <c r="D46" s="26">
        <v>150</v>
      </c>
      <c r="E46" s="27">
        <v>810</v>
      </c>
      <c r="F46" s="27">
        <f t="shared" si="1"/>
        <v>121500</v>
      </c>
      <c r="G46" s="28" t="s">
        <v>22</v>
      </c>
    </row>
    <row r="47" spans="1:7" s="29" customFormat="1" ht="13.5" customHeight="1" x14ac:dyDescent="0.2">
      <c r="A47" s="24">
        <v>22851000</v>
      </c>
      <c r="B47" s="25" t="s">
        <v>56</v>
      </c>
      <c r="C47" s="39" t="s">
        <v>37</v>
      </c>
      <c r="D47" s="26">
        <v>2</v>
      </c>
      <c r="E47" s="27">
        <v>2000</v>
      </c>
      <c r="F47" s="27">
        <f>+E47*D47</f>
        <v>4000</v>
      </c>
      <c r="G47" s="28" t="s">
        <v>22</v>
      </c>
    </row>
    <row r="48" spans="1:7" s="29" customFormat="1" ht="13.5" customHeight="1" x14ac:dyDescent="0.2">
      <c r="A48" s="24">
        <v>22851000</v>
      </c>
      <c r="B48" s="25" t="s">
        <v>57</v>
      </c>
      <c r="C48" s="39" t="s">
        <v>37</v>
      </c>
      <c r="D48" s="26">
        <v>2</v>
      </c>
      <c r="E48" s="27">
        <v>2000</v>
      </c>
      <c r="F48" s="27">
        <f>+E48*D48</f>
        <v>4000</v>
      </c>
      <c r="G48" s="28" t="s">
        <v>22</v>
      </c>
    </row>
    <row r="49" spans="1:7" s="29" customFormat="1" ht="13.5" customHeight="1" x14ac:dyDescent="0.2">
      <c r="A49" s="24">
        <v>22851000</v>
      </c>
      <c r="B49" s="25" t="s">
        <v>58</v>
      </c>
      <c r="C49" s="39" t="s">
        <v>37</v>
      </c>
      <c r="D49" s="26">
        <v>5</v>
      </c>
      <c r="E49" s="27">
        <v>2000</v>
      </c>
      <c r="F49" s="27">
        <f>+E49*D49</f>
        <v>10000</v>
      </c>
      <c r="G49" s="28" t="s">
        <v>22</v>
      </c>
    </row>
    <row r="50" spans="1:7" s="29" customFormat="1" ht="24.75" customHeight="1" x14ac:dyDescent="0.2">
      <c r="A50" s="24">
        <v>22851000</v>
      </c>
      <c r="B50" s="25" t="s">
        <v>59</v>
      </c>
      <c r="C50" s="39" t="s">
        <v>37</v>
      </c>
      <c r="D50" s="26">
        <v>2</v>
      </c>
      <c r="E50" s="27">
        <v>2000</v>
      </c>
      <c r="F50" s="27">
        <f t="shared" si="1"/>
        <v>4000</v>
      </c>
      <c r="G50" s="28" t="s">
        <v>22</v>
      </c>
    </row>
    <row r="51" spans="1:7" s="45" customFormat="1" x14ac:dyDescent="0.25">
      <c r="A51" s="40" t="s">
        <v>60</v>
      </c>
      <c r="B51" s="41"/>
      <c r="C51" s="41"/>
      <c r="D51" s="41"/>
      <c r="E51" s="42"/>
      <c r="F51" s="43">
        <f>SUM(F52:F170)</f>
        <v>26743990</v>
      </c>
      <c r="G51" s="44"/>
    </row>
    <row r="52" spans="1:7" s="50" customFormat="1" ht="15" customHeight="1" x14ac:dyDescent="0.3">
      <c r="A52" s="46">
        <v>33692000</v>
      </c>
      <c r="B52" s="47" t="s">
        <v>61</v>
      </c>
      <c r="C52" s="39" t="s">
        <v>62</v>
      </c>
      <c r="D52" s="48">
        <v>1000</v>
      </c>
      <c r="E52" s="27">
        <v>30</v>
      </c>
      <c r="F52" s="27">
        <f>+E52*D52</f>
        <v>30000</v>
      </c>
      <c r="G52" s="49" t="s">
        <v>63</v>
      </c>
    </row>
    <row r="53" spans="1:7" s="50" customFormat="1" ht="15" customHeight="1" x14ac:dyDescent="0.3">
      <c r="A53" s="46">
        <v>33622100</v>
      </c>
      <c r="B53" s="47" t="s">
        <v>64</v>
      </c>
      <c r="C53" s="39" t="s">
        <v>65</v>
      </c>
      <c r="D53" s="26">
        <v>120</v>
      </c>
      <c r="E53" s="27">
        <v>50</v>
      </c>
      <c r="F53" s="27">
        <f t="shared" ref="F53:F116" si="2">+E53*D53</f>
        <v>6000</v>
      </c>
      <c r="G53" s="49" t="s">
        <v>63</v>
      </c>
    </row>
    <row r="54" spans="1:7" s="50" customFormat="1" ht="15" customHeight="1" x14ac:dyDescent="0.3">
      <c r="A54" s="46">
        <v>33622100</v>
      </c>
      <c r="B54" s="47" t="s">
        <v>66</v>
      </c>
      <c r="C54" s="39" t="s">
        <v>62</v>
      </c>
      <c r="D54" s="26">
        <v>2000</v>
      </c>
      <c r="E54" s="27">
        <v>5</v>
      </c>
      <c r="F54" s="27">
        <f t="shared" si="2"/>
        <v>10000</v>
      </c>
      <c r="G54" s="49" t="s">
        <v>63</v>
      </c>
    </row>
    <row r="55" spans="1:7" s="50" customFormat="1" ht="15" customHeight="1" x14ac:dyDescent="0.3">
      <c r="A55" s="46">
        <v>33622811</v>
      </c>
      <c r="B55" s="47" t="s">
        <v>67</v>
      </c>
      <c r="C55" s="39" t="s">
        <v>62</v>
      </c>
      <c r="D55" s="48">
        <v>4000</v>
      </c>
      <c r="E55" s="27">
        <v>50</v>
      </c>
      <c r="F55" s="27">
        <f t="shared" si="2"/>
        <v>200000</v>
      </c>
      <c r="G55" s="49" t="s">
        <v>63</v>
      </c>
    </row>
    <row r="56" spans="1:7" s="50" customFormat="1" ht="15" customHeight="1" x14ac:dyDescent="0.3">
      <c r="A56" s="46">
        <v>33651101</v>
      </c>
      <c r="B56" s="47" t="s">
        <v>68</v>
      </c>
      <c r="C56" s="39" t="s">
        <v>69</v>
      </c>
      <c r="D56" s="48">
        <v>1200</v>
      </c>
      <c r="E56" s="27">
        <v>50</v>
      </c>
      <c r="F56" s="27">
        <f t="shared" si="2"/>
        <v>60000</v>
      </c>
      <c r="G56" s="49" t="s">
        <v>63</v>
      </c>
    </row>
    <row r="57" spans="1:7" s="50" customFormat="1" ht="26.25" customHeight="1" x14ac:dyDescent="0.3">
      <c r="A57" s="46">
        <v>33622120</v>
      </c>
      <c r="B57" s="47" t="s">
        <v>70</v>
      </c>
      <c r="C57" s="39" t="s">
        <v>71</v>
      </c>
      <c r="D57" s="48">
        <v>80</v>
      </c>
      <c r="E57" s="27">
        <v>1500</v>
      </c>
      <c r="F57" s="27">
        <f t="shared" si="2"/>
        <v>120000</v>
      </c>
      <c r="G57" s="49" t="s">
        <v>63</v>
      </c>
    </row>
    <row r="58" spans="1:7" s="50" customFormat="1" ht="26.25" customHeight="1" x14ac:dyDescent="0.3">
      <c r="A58" s="46">
        <v>33622320</v>
      </c>
      <c r="B58" s="47" t="s">
        <v>72</v>
      </c>
      <c r="C58" s="39" t="s">
        <v>71</v>
      </c>
      <c r="D58" s="48">
        <v>30</v>
      </c>
      <c r="E58" s="27">
        <v>4000</v>
      </c>
      <c r="F58" s="27">
        <f t="shared" si="2"/>
        <v>120000</v>
      </c>
      <c r="G58" s="49" t="s">
        <v>63</v>
      </c>
    </row>
    <row r="59" spans="1:7" s="50" customFormat="1" ht="27" customHeight="1" x14ac:dyDescent="0.3">
      <c r="A59" s="46">
        <v>33651101</v>
      </c>
      <c r="B59" s="47" t="s">
        <v>73</v>
      </c>
      <c r="C59" s="39" t="s">
        <v>71</v>
      </c>
      <c r="D59" s="48">
        <v>10</v>
      </c>
      <c r="E59" s="27">
        <v>1500</v>
      </c>
      <c r="F59" s="27">
        <f t="shared" si="2"/>
        <v>15000</v>
      </c>
      <c r="G59" s="49" t="s">
        <v>63</v>
      </c>
    </row>
    <row r="60" spans="1:7" s="50" customFormat="1" ht="27" customHeight="1" x14ac:dyDescent="0.3">
      <c r="A60" s="46">
        <v>33621390</v>
      </c>
      <c r="B60" s="47" t="s">
        <v>74</v>
      </c>
      <c r="C60" s="39" t="s">
        <v>62</v>
      </c>
      <c r="D60" s="48">
        <v>60</v>
      </c>
      <c r="E60" s="27">
        <v>400</v>
      </c>
      <c r="F60" s="27">
        <f t="shared" si="2"/>
        <v>24000</v>
      </c>
      <c r="G60" s="49" t="s">
        <v>63</v>
      </c>
    </row>
    <row r="61" spans="1:7" s="51" customFormat="1" ht="15" customHeight="1" x14ac:dyDescent="0.25">
      <c r="A61" s="46">
        <v>33632130</v>
      </c>
      <c r="B61" s="47" t="s">
        <v>75</v>
      </c>
      <c r="C61" s="39" t="s">
        <v>65</v>
      </c>
      <c r="D61" s="26">
        <v>20</v>
      </c>
      <c r="E61" s="27">
        <v>50</v>
      </c>
      <c r="F61" s="27">
        <f t="shared" si="2"/>
        <v>1000</v>
      </c>
      <c r="G61" s="49" t="s">
        <v>63</v>
      </c>
    </row>
    <row r="62" spans="1:7" s="50" customFormat="1" ht="15" customHeight="1" x14ac:dyDescent="0.3">
      <c r="A62" s="52">
        <v>33631600</v>
      </c>
      <c r="B62" s="47" t="s">
        <v>76</v>
      </c>
      <c r="C62" s="39" t="s">
        <v>71</v>
      </c>
      <c r="D62" s="26">
        <v>2</v>
      </c>
      <c r="E62" s="27">
        <v>200</v>
      </c>
      <c r="F62" s="27">
        <f t="shared" si="2"/>
        <v>400</v>
      </c>
      <c r="G62" s="49" t="s">
        <v>63</v>
      </c>
    </row>
    <row r="63" spans="1:7" s="50" customFormat="1" ht="15" customHeight="1" x14ac:dyDescent="0.3">
      <c r="A63" s="46">
        <v>33616060</v>
      </c>
      <c r="B63" s="47" t="s">
        <v>77</v>
      </c>
      <c r="C63" s="39" t="s">
        <v>62</v>
      </c>
      <c r="D63" s="26">
        <v>1000</v>
      </c>
      <c r="E63" s="27">
        <v>30</v>
      </c>
      <c r="F63" s="27">
        <f t="shared" si="2"/>
        <v>30000</v>
      </c>
      <c r="G63" s="49" t="s">
        <v>63</v>
      </c>
    </row>
    <row r="64" spans="1:7" s="50" customFormat="1" ht="15" customHeight="1" x14ac:dyDescent="0.3">
      <c r="A64" s="46">
        <v>33616060</v>
      </c>
      <c r="B64" s="47" t="s">
        <v>78</v>
      </c>
      <c r="C64" s="39" t="s">
        <v>62</v>
      </c>
      <c r="D64" s="26">
        <v>1500</v>
      </c>
      <c r="E64" s="27">
        <v>20</v>
      </c>
      <c r="F64" s="27">
        <f t="shared" si="2"/>
        <v>30000</v>
      </c>
      <c r="G64" s="49" t="s">
        <v>63</v>
      </c>
    </row>
    <row r="65" spans="1:7" s="50" customFormat="1" ht="15" customHeight="1" x14ac:dyDescent="0.3">
      <c r="A65" s="46">
        <v>33620000</v>
      </c>
      <c r="B65" s="47" t="s">
        <v>79</v>
      </c>
      <c r="C65" s="39" t="s">
        <v>62</v>
      </c>
      <c r="D65" s="53">
        <v>100</v>
      </c>
      <c r="E65" s="27">
        <v>850</v>
      </c>
      <c r="F65" s="27">
        <f t="shared" si="2"/>
        <v>85000</v>
      </c>
      <c r="G65" s="49" t="s">
        <v>63</v>
      </c>
    </row>
    <row r="66" spans="1:7" s="50" customFormat="1" ht="15" customHeight="1" x14ac:dyDescent="0.3">
      <c r="A66" s="52">
        <v>33141310</v>
      </c>
      <c r="B66" s="47" t="s">
        <v>80</v>
      </c>
      <c r="C66" s="39" t="s">
        <v>81</v>
      </c>
      <c r="D66" s="26">
        <v>72</v>
      </c>
      <c r="E66" s="27">
        <v>150</v>
      </c>
      <c r="F66" s="27">
        <f t="shared" si="2"/>
        <v>10800</v>
      </c>
      <c r="G66" s="49" t="s">
        <v>63</v>
      </c>
    </row>
    <row r="67" spans="1:7" s="50" customFormat="1" ht="15" customHeight="1" x14ac:dyDescent="0.3">
      <c r="A67" s="46">
        <v>33620000</v>
      </c>
      <c r="B67" s="47" t="s">
        <v>82</v>
      </c>
      <c r="C67" s="39" t="s">
        <v>62</v>
      </c>
      <c r="D67" s="26">
        <v>4500</v>
      </c>
      <c r="E67" s="27">
        <v>20</v>
      </c>
      <c r="F67" s="27">
        <f t="shared" si="2"/>
        <v>90000</v>
      </c>
      <c r="G67" s="49" t="s">
        <v>63</v>
      </c>
    </row>
    <row r="68" spans="1:7" s="50" customFormat="1" ht="15" customHeight="1" x14ac:dyDescent="0.3">
      <c r="A68" s="46">
        <v>33141110</v>
      </c>
      <c r="B68" s="47" t="s">
        <v>83</v>
      </c>
      <c r="C68" s="39" t="s">
        <v>37</v>
      </c>
      <c r="D68" s="26">
        <v>48</v>
      </c>
      <c r="E68" s="27">
        <v>300</v>
      </c>
      <c r="F68" s="27">
        <f t="shared" si="2"/>
        <v>14400</v>
      </c>
      <c r="G68" s="49" t="s">
        <v>63</v>
      </c>
    </row>
    <row r="69" spans="1:7" s="50" customFormat="1" ht="15" customHeight="1" x14ac:dyDescent="0.3">
      <c r="A69" s="46">
        <v>33141110</v>
      </c>
      <c r="B69" s="47" t="s">
        <v>84</v>
      </c>
      <c r="C69" s="39" t="s">
        <v>37</v>
      </c>
      <c r="D69" s="26">
        <v>24</v>
      </c>
      <c r="E69" s="27">
        <v>150</v>
      </c>
      <c r="F69" s="27">
        <f t="shared" si="2"/>
        <v>3600</v>
      </c>
      <c r="G69" s="49" t="s">
        <v>63</v>
      </c>
    </row>
    <row r="70" spans="1:7" s="50" customFormat="1" ht="15" customHeight="1" x14ac:dyDescent="0.3">
      <c r="A70" s="52">
        <v>33632130</v>
      </c>
      <c r="B70" s="47" t="s">
        <v>85</v>
      </c>
      <c r="C70" s="39" t="s">
        <v>62</v>
      </c>
      <c r="D70" s="26">
        <v>600</v>
      </c>
      <c r="E70" s="27">
        <v>30</v>
      </c>
      <c r="F70" s="27">
        <f t="shared" si="2"/>
        <v>18000</v>
      </c>
      <c r="G70" s="49" t="s">
        <v>63</v>
      </c>
    </row>
    <row r="71" spans="1:7" s="50" customFormat="1" ht="15" customHeight="1" x14ac:dyDescent="0.3">
      <c r="A71" s="46">
        <v>33642210</v>
      </c>
      <c r="B71" s="47" t="s">
        <v>86</v>
      </c>
      <c r="C71" s="39" t="s">
        <v>65</v>
      </c>
      <c r="D71" s="26">
        <v>250</v>
      </c>
      <c r="E71" s="27">
        <v>80</v>
      </c>
      <c r="F71" s="27">
        <f t="shared" si="2"/>
        <v>20000</v>
      </c>
      <c r="G71" s="49" t="s">
        <v>63</v>
      </c>
    </row>
    <row r="72" spans="1:7" s="50" customFormat="1" ht="15" customHeight="1" x14ac:dyDescent="0.3">
      <c r="A72" s="46">
        <v>33652200</v>
      </c>
      <c r="B72" s="47" t="s">
        <v>87</v>
      </c>
      <c r="C72" s="39" t="s">
        <v>71</v>
      </c>
      <c r="D72" s="26">
        <v>60</v>
      </c>
      <c r="E72" s="27">
        <v>900</v>
      </c>
      <c r="F72" s="27">
        <f t="shared" si="2"/>
        <v>54000</v>
      </c>
      <c r="G72" s="49" t="s">
        <v>63</v>
      </c>
    </row>
    <row r="73" spans="1:7" s="50" customFormat="1" ht="26.25" customHeight="1" x14ac:dyDescent="0.3">
      <c r="A73" s="46">
        <v>33642210</v>
      </c>
      <c r="B73" s="47" t="s">
        <v>88</v>
      </c>
      <c r="C73" s="39" t="s">
        <v>65</v>
      </c>
      <c r="D73" s="26">
        <v>50</v>
      </c>
      <c r="E73" s="27">
        <v>100</v>
      </c>
      <c r="F73" s="27">
        <f t="shared" si="2"/>
        <v>5000</v>
      </c>
      <c r="G73" s="49" t="s">
        <v>63</v>
      </c>
    </row>
    <row r="74" spans="1:7" s="50" customFormat="1" ht="15" customHeight="1" x14ac:dyDescent="0.3">
      <c r="A74" s="46">
        <v>33140000</v>
      </c>
      <c r="B74" s="47" t="s">
        <v>89</v>
      </c>
      <c r="C74" s="39" t="s">
        <v>62</v>
      </c>
      <c r="D74" s="26">
        <v>2500</v>
      </c>
      <c r="E74" s="27">
        <v>50</v>
      </c>
      <c r="F74" s="27">
        <f t="shared" si="2"/>
        <v>125000</v>
      </c>
      <c r="G74" s="49" t="s">
        <v>63</v>
      </c>
    </row>
    <row r="75" spans="1:7" s="50" customFormat="1" ht="15" customHeight="1" x14ac:dyDescent="0.3">
      <c r="A75" s="46">
        <v>33140000</v>
      </c>
      <c r="B75" s="47" t="s">
        <v>90</v>
      </c>
      <c r="C75" s="39" t="s">
        <v>37</v>
      </c>
      <c r="D75" s="26">
        <v>500</v>
      </c>
      <c r="E75" s="27">
        <v>50</v>
      </c>
      <c r="F75" s="27">
        <f t="shared" si="2"/>
        <v>25000</v>
      </c>
      <c r="G75" s="49" t="s">
        <v>63</v>
      </c>
    </row>
    <row r="76" spans="1:7" s="50" customFormat="1" ht="15" customHeight="1" x14ac:dyDescent="0.3">
      <c r="A76" s="52">
        <v>33621110</v>
      </c>
      <c r="B76" s="47" t="s">
        <v>91</v>
      </c>
      <c r="C76" s="39" t="s">
        <v>65</v>
      </c>
      <c r="D76" s="26">
        <v>50</v>
      </c>
      <c r="E76" s="27">
        <v>200</v>
      </c>
      <c r="F76" s="27">
        <f t="shared" si="2"/>
        <v>10000</v>
      </c>
      <c r="G76" s="49" t="s">
        <v>63</v>
      </c>
    </row>
    <row r="77" spans="1:7" s="50" customFormat="1" ht="15" customHeight="1" x14ac:dyDescent="0.3">
      <c r="A77" s="46">
        <v>33675100</v>
      </c>
      <c r="B77" s="47" t="s">
        <v>92</v>
      </c>
      <c r="C77" s="39" t="s">
        <v>62</v>
      </c>
      <c r="D77" s="26">
        <v>100</v>
      </c>
      <c r="E77" s="27">
        <v>30</v>
      </c>
      <c r="F77" s="27">
        <f t="shared" si="2"/>
        <v>3000</v>
      </c>
      <c r="G77" s="49" t="s">
        <v>63</v>
      </c>
    </row>
    <row r="78" spans="1:7" s="50" customFormat="1" ht="15" customHeight="1" x14ac:dyDescent="0.3">
      <c r="A78" s="46">
        <v>33675100</v>
      </c>
      <c r="B78" s="47" t="s">
        <v>93</v>
      </c>
      <c r="C78" s="39" t="s">
        <v>65</v>
      </c>
      <c r="D78" s="26">
        <v>250</v>
      </c>
      <c r="E78" s="27">
        <v>30</v>
      </c>
      <c r="F78" s="27">
        <f t="shared" si="2"/>
        <v>7500</v>
      </c>
      <c r="G78" s="49" t="s">
        <v>63</v>
      </c>
    </row>
    <row r="79" spans="1:7" s="50" customFormat="1" ht="15" customHeight="1" x14ac:dyDescent="0.3">
      <c r="A79" s="46">
        <v>33612500</v>
      </c>
      <c r="B79" s="47" t="s">
        <v>94</v>
      </c>
      <c r="C79" s="39" t="s">
        <v>65</v>
      </c>
      <c r="D79" s="26">
        <v>250</v>
      </c>
      <c r="E79" s="27">
        <v>50</v>
      </c>
      <c r="F79" s="27">
        <f t="shared" si="2"/>
        <v>12500</v>
      </c>
      <c r="G79" s="49" t="s">
        <v>63</v>
      </c>
    </row>
    <row r="80" spans="1:7" s="50" customFormat="1" ht="15" customHeight="1" x14ac:dyDescent="0.3">
      <c r="A80" s="46">
        <v>33692513</v>
      </c>
      <c r="B80" s="47" t="s">
        <v>95</v>
      </c>
      <c r="C80" s="39" t="s">
        <v>62</v>
      </c>
      <c r="D80" s="26">
        <v>576</v>
      </c>
      <c r="E80" s="27">
        <v>20</v>
      </c>
      <c r="F80" s="27">
        <f t="shared" si="2"/>
        <v>11520</v>
      </c>
      <c r="G80" s="49" t="s">
        <v>63</v>
      </c>
    </row>
    <row r="81" spans="1:7" s="50" customFormat="1" ht="29.25" customHeight="1" x14ac:dyDescent="0.3">
      <c r="A81" s="46">
        <v>33673400</v>
      </c>
      <c r="B81" s="47" t="s">
        <v>96</v>
      </c>
      <c r="C81" s="39" t="s">
        <v>71</v>
      </c>
      <c r="D81" s="26">
        <v>20</v>
      </c>
      <c r="E81" s="27">
        <v>2000</v>
      </c>
      <c r="F81" s="27">
        <f t="shared" si="2"/>
        <v>40000</v>
      </c>
      <c r="G81" s="49" t="s">
        <v>63</v>
      </c>
    </row>
    <row r="82" spans="1:7" s="50" customFormat="1" ht="24.75" customHeight="1" x14ac:dyDescent="0.3">
      <c r="A82" s="46">
        <v>33631600</v>
      </c>
      <c r="B82" s="47" t="s">
        <v>97</v>
      </c>
      <c r="C82" s="39" t="s">
        <v>71</v>
      </c>
      <c r="D82" s="26">
        <v>9</v>
      </c>
      <c r="E82" s="27">
        <v>450</v>
      </c>
      <c r="F82" s="27">
        <f t="shared" si="2"/>
        <v>4050</v>
      </c>
      <c r="G82" s="49" t="s">
        <v>63</v>
      </c>
    </row>
    <row r="83" spans="1:7" s="50" customFormat="1" ht="15" customHeight="1" x14ac:dyDescent="0.3">
      <c r="A83" s="46">
        <v>33631600</v>
      </c>
      <c r="B83" s="47" t="s">
        <v>98</v>
      </c>
      <c r="C83" s="39" t="s">
        <v>71</v>
      </c>
      <c r="D83" s="26">
        <v>48</v>
      </c>
      <c r="E83" s="27">
        <v>350</v>
      </c>
      <c r="F83" s="27">
        <f t="shared" si="2"/>
        <v>16800</v>
      </c>
      <c r="G83" s="49" t="s">
        <v>63</v>
      </c>
    </row>
    <row r="84" spans="1:7" s="50" customFormat="1" ht="15" customHeight="1" x14ac:dyDescent="0.3">
      <c r="A84" s="52">
        <v>33642200</v>
      </c>
      <c r="B84" s="47" t="s">
        <v>99</v>
      </c>
      <c r="C84" s="39" t="s">
        <v>62</v>
      </c>
      <c r="D84" s="26">
        <v>1500</v>
      </c>
      <c r="E84" s="27">
        <v>20</v>
      </c>
      <c r="F84" s="27">
        <f t="shared" si="2"/>
        <v>30000</v>
      </c>
      <c r="G84" s="49" t="s">
        <v>63</v>
      </c>
    </row>
    <row r="85" spans="1:7" s="50" customFormat="1" ht="15" customHeight="1" x14ac:dyDescent="0.3">
      <c r="A85" s="54">
        <v>33622650</v>
      </c>
      <c r="B85" s="47" t="s">
        <v>100</v>
      </c>
      <c r="C85" s="39" t="s">
        <v>62</v>
      </c>
      <c r="D85" s="26">
        <v>1500</v>
      </c>
      <c r="E85" s="27">
        <v>100</v>
      </c>
      <c r="F85" s="27">
        <f t="shared" si="2"/>
        <v>150000</v>
      </c>
      <c r="G85" s="49" t="s">
        <v>63</v>
      </c>
    </row>
    <row r="86" spans="1:7" s="50" customFormat="1" ht="15" customHeight="1" x14ac:dyDescent="0.3">
      <c r="A86" s="54">
        <v>33141310</v>
      </c>
      <c r="B86" s="47" t="s">
        <v>101</v>
      </c>
      <c r="C86" s="39" t="s">
        <v>71</v>
      </c>
      <c r="D86" s="26">
        <v>100</v>
      </c>
      <c r="E86" s="27">
        <v>800</v>
      </c>
      <c r="F86" s="27">
        <f t="shared" si="2"/>
        <v>80000</v>
      </c>
      <c r="G86" s="49" t="s">
        <v>63</v>
      </c>
    </row>
    <row r="87" spans="1:7" s="50" customFormat="1" ht="15" customHeight="1" x14ac:dyDescent="0.3">
      <c r="A87" s="46">
        <v>33614000</v>
      </c>
      <c r="B87" s="47" t="s">
        <v>102</v>
      </c>
      <c r="C87" s="39" t="s">
        <v>62</v>
      </c>
      <c r="D87" s="26">
        <v>1000</v>
      </c>
      <c r="E87" s="27">
        <v>50</v>
      </c>
      <c r="F87" s="27">
        <f t="shared" si="2"/>
        <v>50000</v>
      </c>
      <c r="G87" s="49" t="s">
        <v>63</v>
      </c>
    </row>
    <row r="88" spans="1:7" s="50" customFormat="1" ht="15" customHeight="1" x14ac:dyDescent="0.3">
      <c r="A88" s="46">
        <v>33671131</v>
      </c>
      <c r="B88" s="47" t="s">
        <v>103</v>
      </c>
      <c r="C88" s="39" t="s">
        <v>62</v>
      </c>
      <c r="D88" s="26">
        <v>400</v>
      </c>
      <c r="E88" s="27">
        <v>50</v>
      </c>
      <c r="F88" s="27">
        <f t="shared" si="2"/>
        <v>20000</v>
      </c>
      <c r="G88" s="49" t="s">
        <v>63</v>
      </c>
    </row>
    <row r="89" spans="1:7" s="50" customFormat="1" ht="15" customHeight="1" x14ac:dyDescent="0.3">
      <c r="A89" s="46">
        <v>33621110</v>
      </c>
      <c r="B89" s="47" t="s">
        <v>104</v>
      </c>
      <c r="C89" s="39" t="s">
        <v>62</v>
      </c>
      <c r="D89" s="26">
        <v>3000</v>
      </c>
      <c r="E89" s="27">
        <v>50</v>
      </c>
      <c r="F89" s="27">
        <f t="shared" si="2"/>
        <v>150000</v>
      </c>
      <c r="G89" s="49" t="s">
        <v>63</v>
      </c>
    </row>
    <row r="90" spans="1:7" s="50" customFormat="1" ht="15" customHeight="1" x14ac:dyDescent="0.3">
      <c r="A90" s="46">
        <v>33641000</v>
      </c>
      <c r="B90" s="47" t="s">
        <v>105</v>
      </c>
      <c r="C90" s="39" t="s">
        <v>62</v>
      </c>
      <c r="D90" s="26">
        <v>700</v>
      </c>
      <c r="E90" s="27">
        <v>30</v>
      </c>
      <c r="F90" s="27">
        <f t="shared" si="2"/>
        <v>21000</v>
      </c>
      <c r="G90" s="49" t="s">
        <v>63</v>
      </c>
    </row>
    <row r="91" spans="1:7" s="50" customFormat="1" ht="15" customHeight="1" x14ac:dyDescent="0.3">
      <c r="A91" s="46">
        <v>33697000</v>
      </c>
      <c r="B91" s="47" t="s">
        <v>106</v>
      </c>
      <c r="C91" s="39" t="s">
        <v>62</v>
      </c>
      <c r="D91" s="26">
        <v>1000</v>
      </c>
      <c r="E91" s="27">
        <v>30</v>
      </c>
      <c r="F91" s="27">
        <f t="shared" si="2"/>
        <v>30000</v>
      </c>
      <c r="G91" s="49" t="s">
        <v>63</v>
      </c>
    </row>
    <row r="92" spans="1:7" s="50" customFormat="1" ht="25.5" customHeight="1" x14ac:dyDescent="0.3">
      <c r="A92" s="46">
        <v>33651131</v>
      </c>
      <c r="B92" s="47" t="s">
        <v>107</v>
      </c>
      <c r="C92" s="39" t="s">
        <v>71</v>
      </c>
      <c r="D92" s="26">
        <v>72</v>
      </c>
      <c r="E92" s="27">
        <v>800</v>
      </c>
      <c r="F92" s="27">
        <f t="shared" si="2"/>
        <v>57600</v>
      </c>
      <c r="G92" s="49" t="s">
        <v>63</v>
      </c>
    </row>
    <row r="93" spans="1:7" s="50" customFormat="1" ht="21.75" customHeight="1" x14ac:dyDescent="0.3">
      <c r="A93" s="46">
        <v>33651131</v>
      </c>
      <c r="B93" s="47" t="s">
        <v>108</v>
      </c>
      <c r="C93" s="39" t="s">
        <v>62</v>
      </c>
      <c r="D93" s="26">
        <v>2500</v>
      </c>
      <c r="E93" s="27">
        <v>30</v>
      </c>
      <c r="F93" s="27">
        <f t="shared" si="2"/>
        <v>75000</v>
      </c>
      <c r="G93" s="49" t="s">
        <v>63</v>
      </c>
    </row>
    <row r="94" spans="1:7" s="50" customFormat="1" ht="30" customHeight="1" x14ac:dyDescent="0.3">
      <c r="A94" s="46">
        <v>33661180</v>
      </c>
      <c r="B94" s="47" t="s">
        <v>109</v>
      </c>
      <c r="C94" s="39" t="s">
        <v>65</v>
      </c>
      <c r="D94" s="26">
        <v>80</v>
      </c>
      <c r="E94" s="27">
        <v>40</v>
      </c>
      <c r="F94" s="27">
        <f t="shared" si="2"/>
        <v>3200</v>
      </c>
      <c r="G94" s="49" t="s">
        <v>63</v>
      </c>
    </row>
    <row r="95" spans="1:7" s="50" customFormat="1" ht="15" customHeight="1" x14ac:dyDescent="0.3">
      <c r="A95" s="46">
        <v>33652200</v>
      </c>
      <c r="B95" s="47" t="s">
        <v>110</v>
      </c>
      <c r="C95" s="39" t="s">
        <v>62</v>
      </c>
      <c r="D95" s="26">
        <v>1000</v>
      </c>
      <c r="E95" s="27">
        <v>40</v>
      </c>
      <c r="F95" s="27">
        <f t="shared" si="2"/>
        <v>40000</v>
      </c>
      <c r="G95" s="49" t="s">
        <v>63</v>
      </c>
    </row>
    <row r="96" spans="1:7" s="50" customFormat="1" ht="15" customHeight="1" x14ac:dyDescent="0.3">
      <c r="A96" s="46">
        <v>33692710</v>
      </c>
      <c r="B96" s="47" t="s">
        <v>111</v>
      </c>
      <c r="C96" s="39" t="s">
        <v>37</v>
      </c>
      <c r="D96" s="26">
        <v>1000</v>
      </c>
      <c r="E96" s="27">
        <v>50</v>
      </c>
      <c r="F96" s="27">
        <f t="shared" si="2"/>
        <v>50000</v>
      </c>
      <c r="G96" s="49" t="s">
        <v>63</v>
      </c>
    </row>
    <row r="97" spans="1:9" s="50" customFormat="1" ht="15" customHeight="1" x14ac:dyDescent="0.3">
      <c r="A97" s="46">
        <v>33631600</v>
      </c>
      <c r="B97" s="47" t="s">
        <v>112</v>
      </c>
      <c r="C97" s="39" t="s">
        <v>65</v>
      </c>
      <c r="D97" s="26">
        <v>120</v>
      </c>
      <c r="E97" s="27">
        <v>35</v>
      </c>
      <c r="F97" s="27">
        <f t="shared" si="2"/>
        <v>4200</v>
      </c>
      <c r="G97" s="49" t="s">
        <v>63</v>
      </c>
    </row>
    <row r="98" spans="1:9" s="50" customFormat="1" ht="15" customHeight="1" x14ac:dyDescent="0.3">
      <c r="A98" s="46">
        <v>33612400</v>
      </c>
      <c r="B98" s="47" t="s">
        <v>113</v>
      </c>
      <c r="C98" s="39" t="s">
        <v>65</v>
      </c>
      <c r="D98" s="26">
        <v>50</v>
      </c>
      <c r="E98" s="27">
        <v>55</v>
      </c>
      <c r="F98" s="27">
        <f t="shared" si="2"/>
        <v>2750</v>
      </c>
      <c r="G98" s="49" t="s">
        <v>63</v>
      </c>
    </row>
    <row r="99" spans="1:9" s="50" customFormat="1" ht="15" customHeight="1" x14ac:dyDescent="0.3">
      <c r="A99" s="46">
        <v>33691230</v>
      </c>
      <c r="B99" s="47" t="s">
        <v>114</v>
      </c>
      <c r="C99" s="39" t="s">
        <v>62</v>
      </c>
      <c r="D99" s="26">
        <v>600</v>
      </c>
      <c r="E99" s="27">
        <v>70</v>
      </c>
      <c r="F99" s="27">
        <f t="shared" si="2"/>
        <v>42000</v>
      </c>
      <c r="G99" s="49" t="s">
        <v>63</v>
      </c>
    </row>
    <row r="100" spans="1:9" s="50" customFormat="1" ht="15" customHeight="1" x14ac:dyDescent="0.3">
      <c r="A100" s="46">
        <v>33692000</v>
      </c>
      <c r="B100" s="47" t="s">
        <v>115</v>
      </c>
      <c r="C100" s="39" t="s">
        <v>71</v>
      </c>
      <c r="D100" s="26">
        <v>20</v>
      </c>
      <c r="E100" s="27">
        <v>200</v>
      </c>
      <c r="F100" s="27">
        <f t="shared" si="2"/>
        <v>4000</v>
      </c>
      <c r="G100" s="49" t="s">
        <v>63</v>
      </c>
    </row>
    <row r="101" spans="1:9" s="50" customFormat="1" ht="25.5" customHeight="1" x14ac:dyDescent="0.3">
      <c r="A101" s="52">
        <v>33692513</v>
      </c>
      <c r="B101" s="47" t="s">
        <v>116</v>
      </c>
      <c r="C101" s="39" t="s">
        <v>65</v>
      </c>
      <c r="D101" s="26">
        <v>500</v>
      </c>
      <c r="E101" s="27">
        <v>40</v>
      </c>
      <c r="F101" s="27">
        <f t="shared" si="2"/>
        <v>20000</v>
      </c>
      <c r="G101" s="49" t="s">
        <v>63</v>
      </c>
    </row>
    <row r="102" spans="1:9" s="50" customFormat="1" ht="25.5" customHeight="1" x14ac:dyDescent="0.3">
      <c r="A102" s="52">
        <v>33632110</v>
      </c>
      <c r="B102" s="47" t="s">
        <v>117</v>
      </c>
      <c r="C102" s="39" t="s">
        <v>37</v>
      </c>
      <c r="D102" s="26">
        <v>200</v>
      </c>
      <c r="E102" s="27">
        <v>50</v>
      </c>
      <c r="F102" s="27">
        <f t="shared" si="2"/>
        <v>10000</v>
      </c>
      <c r="G102" s="49" t="s">
        <v>63</v>
      </c>
    </row>
    <row r="103" spans="1:9" s="50" customFormat="1" ht="25.5" customHeight="1" x14ac:dyDescent="0.3">
      <c r="A103" s="52">
        <v>33632110</v>
      </c>
      <c r="B103" s="47" t="s">
        <v>118</v>
      </c>
      <c r="C103" s="39" t="s">
        <v>37</v>
      </c>
      <c r="D103" s="26">
        <v>400</v>
      </c>
      <c r="E103" s="27">
        <v>50</v>
      </c>
      <c r="F103" s="27">
        <f t="shared" si="2"/>
        <v>20000</v>
      </c>
      <c r="G103" s="49" t="s">
        <v>63</v>
      </c>
      <c r="I103" s="55"/>
    </row>
    <row r="104" spans="1:9" s="50" customFormat="1" ht="28.5" customHeight="1" x14ac:dyDescent="0.3">
      <c r="A104" s="52">
        <v>33632110</v>
      </c>
      <c r="B104" s="47" t="s">
        <v>119</v>
      </c>
      <c r="C104" s="39" t="s">
        <v>37</v>
      </c>
      <c r="D104" s="26">
        <v>300</v>
      </c>
      <c r="E104" s="27">
        <v>50</v>
      </c>
      <c r="F104" s="27">
        <f t="shared" si="2"/>
        <v>15000</v>
      </c>
      <c r="G104" s="49" t="s">
        <v>63</v>
      </c>
    </row>
    <row r="105" spans="1:9" s="50" customFormat="1" ht="15" customHeight="1" x14ac:dyDescent="0.3">
      <c r="A105" s="46">
        <v>33622810</v>
      </c>
      <c r="B105" s="47" t="s">
        <v>120</v>
      </c>
      <c r="C105" s="39" t="s">
        <v>62</v>
      </c>
      <c r="D105" s="26">
        <v>700</v>
      </c>
      <c r="E105" s="27">
        <v>30</v>
      </c>
      <c r="F105" s="27">
        <f t="shared" si="2"/>
        <v>21000</v>
      </c>
      <c r="G105" s="49" t="s">
        <v>63</v>
      </c>
    </row>
    <row r="106" spans="1:9" s="50" customFormat="1" ht="15" customHeight="1" x14ac:dyDescent="0.3">
      <c r="A106" s="46">
        <v>33651122</v>
      </c>
      <c r="B106" s="47" t="s">
        <v>121</v>
      </c>
      <c r="C106" s="39" t="s">
        <v>37</v>
      </c>
      <c r="D106" s="26">
        <v>2000</v>
      </c>
      <c r="E106" s="27">
        <v>20</v>
      </c>
      <c r="F106" s="27">
        <f t="shared" si="2"/>
        <v>40000</v>
      </c>
      <c r="G106" s="49" t="s">
        <v>63</v>
      </c>
    </row>
    <row r="107" spans="1:9" s="50" customFormat="1" ht="15" customHeight="1" x14ac:dyDescent="0.3">
      <c r="A107" s="46">
        <v>33612500</v>
      </c>
      <c r="B107" s="47" t="s">
        <v>122</v>
      </c>
      <c r="C107" s="39" t="s">
        <v>65</v>
      </c>
      <c r="D107" s="26">
        <v>80</v>
      </c>
      <c r="E107" s="27">
        <v>50</v>
      </c>
      <c r="F107" s="27">
        <f t="shared" si="2"/>
        <v>4000</v>
      </c>
      <c r="G107" s="49" t="s">
        <v>63</v>
      </c>
    </row>
    <row r="108" spans="1:9" s="50" customFormat="1" ht="15" customHeight="1" x14ac:dyDescent="0.3">
      <c r="A108" s="46">
        <v>33661240</v>
      </c>
      <c r="B108" s="47" t="s">
        <v>123</v>
      </c>
      <c r="C108" s="39" t="s">
        <v>62</v>
      </c>
      <c r="D108" s="26">
        <v>2200</v>
      </c>
      <c r="E108" s="27">
        <v>50</v>
      </c>
      <c r="F108" s="27">
        <f t="shared" si="2"/>
        <v>110000</v>
      </c>
      <c r="G108" s="49" t="s">
        <v>63</v>
      </c>
    </row>
    <row r="109" spans="1:9" s="50" customFormat="1" ht="15" customHeight="1" x14ac:dyDescent="0.3">
      <c r="A109" s="46">
        <v>33661240</v>
      </c>
      <c r="B109" s="47" t="s">
        <v>124</v>
      </c>
      <c r="C109" s="39" t="s">
        <v>125</v>
      </c>
      <c r="D109" s="26">
        <v>600</v>
      </c>
      <c r="E109" s="27">
        <v>100</v>
      </c>
      <c r="F109" s="27">
        <f t="shared" si="2"/>
        <v>60000</v>
      </c>
      <c r="G109" s="49" t="s">
        <v>63</v>
      </c>
    </row>
    <row r="110" spans="1:9" s="50" customFormat="1" ht="15" customHeight="1" x14ac:dyDescent="0.3">
      <c r="A110" s="46">
        <v>33622100</v>
      </c>
      <c r="B110" s="47" t="s">
        <v>126</v>
      </c>
      <c r="C110" s="39" t="s">
        <v>71</v>
      </c>
      <c r="D110" s="26">
        <v>20</v>
      </c>
      <c r="E110" s="27">
        <v>350</v>
      </c>
      <c r="F110" s="27">
        <f t="shared" si="2"/>
        <v>7000</v>
      </c>
      <c r="G110" s="49" t="s">
        <v>63</v>
      </c>
    </row>
    <row r="111" spans="1:9" s="50" customFormat="1" ht="15" customHeight="1" x14ac:dyDescent="0.3">
      <c r="A111" s="46">
        <v>38412000</v>
      </c>
      <c r="B111" s="47" t="s">
        <v>127</v>
      </c>
      <c r="C111" s="39" t="s">
        <v>37</v>
      </c>
      <c r="D111" s="26">
        <v>20</v>
      </c>
      <c r="E111" s="27">
        <v>500</v>
      </c>
      <c r="F111" s="27">
        <f t="shared" si="2"/>
        <v>10000</v>
      </c>
      <c r="G111" s="49" t="s">
        <v>63</v>
      </c>
    </row>
    <row r="112" spans="1:9" s="50" customFormat="1" ht="15" customHeight="1" x14ac:dyDescent="0.3">
      <c r="A112" s="46">
        <v>33631600</v>
      </c>
      <c r="B112" s="47" t="s">
        <v>128</v>
      </c>
      <c r="C112" s="39" t="s">
        <v>71</v>
      </c>
      <c r="D112" s="26">
        <v>20</v>
      </c>
      <c r="E112" s="27">
        <v>300</v>
      </c>
      <c r="F112" s="27">
        <f t="shared" si="2"/>
        <v>6000</v>
      </c>
      <c r="G112" s="49" t="s">
        <v>63</v>
      </c>
    </row>
    <row r="113" spans="1:7" s="50" customFormat="1" ht="15" customHeight="1" x14ac:dyDescent="0.3">
      <c r="A113" s="46">
        <v>33632100</v>
      </c>
      <c r="B113" s="47" t="s">
        <v>129</v>
      </c>
      <c r="C113" s="39" t="s">
        <v>71</v>
      </c>
      <c r="D113" s="26">
        <v>20</v>
      </c>
      <c r="E113" s="27">
        <v>100</v>
      </c>
      <c r="F113" s="27">
        <f t="shared" si="2"/>
        <v>2000</v>
      </c>
      <c r="G113" s="49" t="s">
        <v>63</v>
      </c>
    </row>
    <row r="114" spans="1:7" s="50" customFormat="1" ht="15" customHeight="1" x14ac:dyDescent="0.3">
      <c r="A114" s="46">
        <v>33661240</v>
      </c>
      <c r="B114" s="47" t="s">
        <v>130</v>
      </c>
      <c r="C114" s="39" t="s">
        <v>62</v>
      </c>
      <c r="D114" s="26">
        <v>2016</v>
      </c>
      <c r="E114" s="27">
        <v>30</v>
      </c>
      <c r="F114" s="27">
        <f t="shared" si="2"/>
        <v>60480</v>
      </c>
      <c r="G114" s="49" t="s">
        <v>63</v>
      </c>
    </row>
    <row r="115" spans="1:7" s="50" customFormat="1" ht="15" customHeight="1" x14ac:dyDescent="0.3">
      <c r="A115" s="46">
        <v>33622550</v>
      </c>
      <c r="B115" s="47" t="s">
        <v>131</v>
      </c>
      <c r="C115" s="39" t="s">
        <v>62</v>
      </c>
      <c r="D115" s="56">
        <v>3500</v>
      </c>
      <c r="E115" s="27">
        <v>70</v>
      </c>
      <c r="F115" s="27">
        <f t="shared" si="2"/>
        <v>245000</v>
      </c>
      <c r="G115" s="49" t="s">
        <v>63</v>
      </c>
    </row>
    <row r="116" spans="1:7" s="50" customFormat="1" ht="15" customHeight="1" x14ac:dyDescent="0.3">
      <c r="A116" s="46">
        <v>33692513</v>
      </c>
      <c r="B116" s="47" t="s">
        <v>132</v>
      </c>
      <c r="C116" s="39" t="s">
        <v>62</v>
      </c>
      <c r="D116" s="56">
        <v>3000</v>
      </c>
      <c r="E116" s="27">
        <v>100</v>
      </c>
      <c r="F116" s="27">
        <f t="shared" si="2"/>
        <v>300000</v>
      </c>
      <c r="G116" s="49" t="s">
        <v>63</v>
      </c>
    </row>
    <row r="117" spans="1:7" s="57" customFormat="1" ht="15" customHeight="1" x14ac:dyDescent="0.3">
      <c r="A117" s="46">
        <v>33670000</v>
      </c>
      <c r="B117" s="47" t="s">
        <v>133</v>
      </c>
      <c r="C117" s="39" t="s">
        <v>65</v>
      </c>
      <c r="D117" s="26">
        <v>120</v>
      </c>
      <c r="E117" s="27">
        <v>50</v>
      </c>
      <c r="F117" s="27">
        <f t="shared" ref="F117:F156" si="3">+E117*D117</f>
        <v>6000</v>
      </c>
      <c r="G117" s="49" t="s">
        <v>63</v>
      </c>
    </row>
    <row r="118" spans="1:7" s="50" customFormat="1" ht="15" customHeight="1" x14ac:dyDescent="0.3">
      <c r="A118" s="46">
        <v>33620000</v>
      </c>
      <c r="B118" s="47" t="s">
        <v>134</v>
      </c>
      <c r="C118" s="39" t="s">
        <v>62</v>
      </c>
      <c r="D118" s="26">
        <v>500</v>
      </c>
      <c r="E118" s="27">
        <v>20</v>
      </c>
      <c r="F118" s="27">
        <f t="shared" si="3"/>
        <v>10000</v>
      </c>
      <c r="G118" s="49" t="s">
        <v>63</v>
      </c>
    </row>
    <row r="119" spans="1:7" s="50" customFormat="1" ht="15" customHeight="1" x14ac:dyDescent="0.3">
      <c r="A119" s="46">
        <v>33651102</v>
      </c>
      <c r="B119" s="47" t="s">
        <v>135</v>
      </c>
      <c r="C119" s="39" t="s">
        <v>62</v>
      </c>
      <c r="D119" s="26">
        <v>600</v>
      </c>
      <c r="E119" s="27">
        <v>30</v>
      </c>
      <c r="F119" s="27">
        <f t="shared" si="3"/>
        <v>18000</v>
      </c>
      <c r="G119" s="49" t="s">
        <v>63</v>
      </c>
    </row>
    <row r="120" spans="1:7" s="50" customFormat="1" ht="15" customHeight="1" x14ac:dyDescent="0.3">
      <c r="A120" s="46">
        <v>33616000</v>
      </c>
      <c r="B120" s="47" t="s">
        <v>136</v>
      </c>
      <c r="C120" s="39" t="s">
        <v>71</v>
      </c>
      <c r="D120" s="26">
        <v>210</v>
      </c>
      <c r="E120" s="27">
        <v>1500</v>
      </c>
      <c r="F120" s="27">
        <f t="shared" si="3"/>
        <v>315000</v>
      </c>
      <c r="G120" s="49" t="s">
        <v>63</v>
      </c>
    </row>
    <row r="121" spans="1:7" s="50" customFormat="1" ht="15" customHeight="1" x14ac:dyDescent="0.3">
      <c r="A121" s="46">
        <v>33651102</v>
      </c>
      <c r="B121" s="47" t="s">
        <v>137</v>
      </c>
      <c r="C121" s="39" t="s">
        <v>62</v>
      </c>
      <c r="D121" s="26">
        <v>1000</v>
      </c>
      <c r="E121" s="27">
        <v>100</v>
      </c>
      <c r="F121" s="27">
        <f t="shared" si="3"/>
        <v>100000</v>
      </c>
      <c r="G121" s="49" t="s">
        <v>63</v>
      </c>
    </row>
    <row r="122" spans="1:7" s="50" customFormat="1" ht="27" customHeight="1" x14ac:dyDescent="0.3">
      <c r="A122" s="46">
        <v>33661180</v>
      </c>
      <c r="B122" s="47" t="s">
        <v>138</v>
      </c>
      <c r="C122" s="39" t="s">
        <v>71</v>
      </c>
      <c r="D122" s="26">
        <v>70</v>
      </c>
      <c r="E122" s="27">
        <v>500</v>
      </c>
      <c r="F122" s="27">
        <f t="shared" si="3"/>
        <v>35000</v>
      </c>
      <c r="G122" s="49" t="s">
        <v>63</v>
      </c>
    </row>
    <row r="123" spans="1:7" s="50" customFormat="1" ht="27" customHeight="1" x14ac:dyDescent="0.3">
      <c r="A123" s="46">
        <v>33622720</v>
      </c>
      <c r="B123" s="47" t="s">
        <v>139</v>
      </c>
      <c r="C123" s="39" t="s">
        <v>65</v>
      </c>
      <c r="D123" s="26">
        <v>100</v>
      </c>
      <c r="E123" s="27">
        <v>200</v>
      </c>
      <c r="F123" s="27">
        <f t="shared" si="3"/>
        <v>20000</v>
      </c>
      <c r="G123" s="49" t="s">
        <v>63</v>
      </c>
    </row>
    <row r="124" spans="1:7" s="50" customFormat="1" ht="27" customHeight="1" x14ac:dyDescent="0.3">
      <c r="A124" s="46">
        <v>33651106</v>
      </c>
      <c r="B124" s="47" t="s">
        <v>140</v>
      </c>
      <c r="C124" s="39" t="s">
        <v>71</v>
      </c>
      <c r="D124" s="26">
        <v>20</v>
      </c>
      <c r="E124" s="27">
        <v>1300</v>
      </c>
      <c r="F124" s="27">
        <f t="shared" si="3"/>
        <v>26000</v>
      </c>
      <c r="G124" s="49" t="s">
        <v>63</v>
      </c>
    </row>
    <row r="125" spans="1:7" s="50" customFormat="1" ht="14.25" customHeight="1" x14ac:dyDescent="0.3">
      <c r="A125" s="46">
        <v>33692513</v>
      </c>
      <c r="B125" s="47" t="s">
        <v>141</v>
      </c>
      <c r="C125" s="39" t="s">
        <v>69</v>
      </c>
      <c r="D125" s="26">
        <v>3000</v>
      </c>
      <c r="E125" s="27">
        <v>30</v>
      </c>
      <c r="F125" s="27">
        <f t="shared" si="3"/>
        <v>90000</v>
      </c>
      <c r="G125" s="49" t="s">
        <v>63</v>
      </c>
    </row>
    <row r="126" spans="1:7" s="50" customFormat="1" ht="14.25" customHeight="1" x14ac:dyDescent="0.3">
      <c r="A126" s="46">
        <v>33651540</v>
      </c>
      <c r="B126" s="47" t="s">
        <v>142</v>
      </c>
      <c r="C126" s="39" t="s">
        <v>62</v>
      </c>
      <c r="D126" s="26">
        <v>200</v>
      </c>
      <c r="E126" s="27">
        <v>80</v>
      </c>
      <c r="F126" s="27">
        <f t="shared" si="3"/>
        <v>16000</v>
      </c>
      <c r="G126" s="49" t="s">
        <v>63</v>
      </c>
    </row>
    <row r="127" spans="1:7" s="50" customFormat="1" ht="14.25" customHeight="1" x14ac:dyDescent="0.3">
      <c r="A127" s="46">
        <v>33616000</v>
      </c>
      <c r="B127" s="47" t="s">
        <v>143</v>
      </c>
      <c r="C127" s="39" t="s">
        <v>65</v>
      </c>
      <c r="D127" s="26">
        <v>60</v>
      </c>
      <c r="E127" s="27">
        <v>30</v>
      </c>
      <c r="F127" s="27">
        <f t="shared" si="3"/>
        <v>1800</v>
      </c>
      <c r="G127" s="49" t="s">
        <v>63</v>
      </c>
    </row>
    <row r="128" spans="1:7" s="50" customFormat="1" ht="27" customHeight="1" x14ac:dyDescent="0.3">
      <c r="A128" s="46">
        <v>33622320</v>
      </c>
      <c r="B128" s="47" t="s">
        <v>144</v>
      </c>
      <c r="C128" s="39" t="s">
        <v>62</v>
      </c>
      <c r="D128" s="26">
        <v>4000</v>
      </c>
      <c r="E128" s="27">
        <v>20</v>
      </c>
      <c r="F128" s="27">
        <f t="shared" si="3"/>
        <v>80000</v>
      </c>
      <c r="G128" s="49" t="s">
        <v>63</v>
      </c>
    </row>
    <row r="129" spans="1:10" s="50" customFormat="1" ht="15" customHeight="1" x14ac:dyDescent="0.3">
      <c r="A129" s="46">
        <v>336611180</v>
      </c>
      <c r="B129" s="25" t="s">
        <v>145</v>
      </c>
      <c r="C129" s="58" t="s">
        <v>65</v>
      </c>
      <c r="D129" s="59">
        <v>50</v>
      </c>
      <c r="E129" s="27">
        <v>15000</v>
      </c>
      <c r="F129" s="27">
        <f t="shared" si="3"/>
        <v>750000</v>
      </c>
      <c r="G129" s="49" t="s">
        <v>63</v>
      </c>
    </row>
    <row r="130" spans="1:10" s="50" customFormat="1" ht="28.5" customHeight="1" x14ac:dyDescent="0.3">
      <c r="A130" s="46">
        <v>33141430</v>
      </c>
      <c r="B130" s="25" t="s">
        <v>146</v>
      </c>
      <c r="C130" s="39" t="s">
        <v>37</v>
      </c>
      <c r="D130" s="26">
        <v>1000</v>
      </c>
      <c r="E130" s="27">
        <v>30</v>
      </c>
      <c r="F130" s="27">
        <f t="shared" si="3"/>
        <v>30000</v>
      </c>
      <c r="G130" s="49" t="s">
        <v>63</v>
      </c>
    </row>
    <row r="131" spans="1:10" s="50" customFormat="1" ht="24.75" customHeight="1" x14ac:dyDescent="0.3">
      <c r="A131" s="46">
        <v>3361600</v>
      </c>
      <c r="B131" s="25" t="s">
        <v>147</v>
      </c>
      <c r="C131" s="39" t="s">
        <v>37</v>
      </c>
      <c r="D131" s="26">
        <v>2000</v>
      </c>
      <c r="E131" s="27">
        <v>102</v>
      </c>
      <c r="F131" s="27">
        <f t="shared" si="3"/>
        <v>204000</v>
      </c>
      <c r="G131" s="49" t="s">
        <v>63</v>
      </c>
    </row>
    <row r="132" spans="1:10" s="50" customFormat="1" ht="15" customHeight="1" x14ac:dyDescent="0.3">
      <c r="A132" s="46">
        <v>33141110</v>
      </c>
      <c r="B132" s="25" t="s">
        <v>148</v>
      </c>
      <c r="C132" s="39" t="s">
        <v>37</v>
      </c>
      <c r="D132" s="26">
        <v>4</v>
      </c>
      <c r="E132" s="27">
        <v>6000</v>
      </c>
      <c r="F132" s="27">
        <f t="shared" si="3"/>
        <v>24000</v>
      </c>
      <c r="G132" s="49" t="s">
        <v>63</v>
      </c>
    </row>
    <row r="133" spans="1:10" s="50" customFormat="1" ht="15" customHeight="1" x14ac:dyDescent="0.3">
      <c r="A133" s="46">
        <v>33691176</v>
      </c>
      <c r="B133" s="25" t="s">
        <v>149</v>
      </c>
      <c r="C133" s="39" t="s">
        <v>62</v>
      </c>
      <c r="D133" s="26">
        <v>1080</v>
      </c>
      <c r="E133" s="27">
        <v>300</v>
      </c>
      <c r="F133" s="27">
        <f t="shared" si="3"/>
        <v>324000</v>
      </c>
      <c r="G133" s="49" t="s">
        <v>63</v>
      </c>
    </row>
    <row r="134" spans="1:10" s="50" customFormat="1" ht="15" customHeight="1" x14ac:dyDescent="0.3">
      <c r="A134" s="46">
        <v>33621690</v>
      </c>
      <c r="B134" s="25" t="s">
        <v>150</v>
      </c>
      <c r="C134" s="39" t="s">
        <v>62</v>
      </c>
      <c r="D134" s="26">
        <v>80</v>
      </c>
      <c r="E134" s="27">
        <v>150</v>
      </c>
      <c r="F134" s="27">
        <f t="shared" si="3"/>
        <v>12000</v>
      </c>
      <c r="G134" s="49" t="s">
        <v>63</v>
      </c>
    </row>
    <row r="135" spans="1:10" s="50" customFormat="1" ht="15" customHeight="1" x14ac:dyDescent="0.3">
      <c r="A135" s="46">
        <v>33611190</v>
      </c>
      <c r="B135" s="25" t="s">
        <v>151</v>
      </c>
      <c r="C135" s="39" t="s">
        <v>62</v>
      </c>
      <c r="D135" s="26">
        <v>600</v>
      </c>
      <c r="E135" s="27">
        <v>20</v>
      </c>
      <c r="F135" s="27">
        <f t="shared" si="3"/>
        <v>12000</v>
      </c>
      <c r="G135" s="49" t="s">
        <v>63</v>
      </c>
    </row>
    <row r="136" spans="1:10" s="50" customFormat="1" ht="42.75" customHeight="1" x14ac:dyDescent="0.3">
      <c r="A136" s="46">
        <v>33611760</v>
      </c>
      <c r="B136" s="25" t="s">
        <v>152</v>
      </c>
      <c r="C136" s="39" t="s">
        <v>62</v>
      </c>
      <c r="D136" s="26">
        <v>3500</v>
      </c>
      <c r="E136" s="27">
        <v>20</v>
      </c>
      <c r="F136" s="27">
        <f t="shared" si="3"/>
        <v>70000</v>
      </c>
      <c r="G136" s="49" t="s">
        <v>63</v>
      </c>
    </row>
    <row r="137" spans="1:10" s="50" customFormat="1" ht="24.75" customHeight="1" x14ac:dyDescent="0.3">
      <c r="A137" s="46">
        <v>33621750</v>
      </c>
      <c r="B137" s="25" t="s">
        <v>153</v>
      </c>
      <c r="C137" s="39" t="s">
        <v>37</v>
      </c>
      <c r="D137" s="26">
        <v>50</v>
      </c>
      <c r="E137" s="27">
        <v>1200</v>
      </c>
      <c r="F137" s="27">
        <f>+E137*D137</f>
        <v>60000</v>
      </c>
      <c r="G137" s="49" t="s">
        <v>63</v>
      </c>
    </row>
    <row r="138" spans="1:10" s="50" customFormat="1" ht="24.75" customHeight="1" x14ac:dyDescent="0.3">
      <c r="A138" s="46">
        <v>33621510</v>
      </c>
      <c r="B138" s="25" t="s">
        <v>154</v>
      </c>
      <c r="C138" s="39" t="s">
        <v>62</v>
      </c>
      <c r="D138" s="26">
        <v>3000</v>
      </c>
      <c r="E138" s="27">
        <v>1200</v>
      </c>
      <c r="F138" s="27">
        <f>+E138*D138</f>
        <v>3600000</v>
      </c>
      <c r="G138" s="49" t="s">
        <v>63</v>
      </c>
    </row>
    <row r="139" spans="1:10" s="50" customFormat="1" ht="14.25" customHeight="1" x14ac:dyDescent="0.3">
      <c r="A139" s="60">
        <v>33616000</v>
      </c>
      <c r="B139" s="47" t="s">
        <v>155</v>
      </c>
      <c r="C139" s="39" t="s">
        <v>62</v>
      </c>
      <c r="D139" s="26">
        <v>2000</v>
      </c>
      <c r="E139" s="27">
        <v>1200</v>
      </c>
      <c r="F139" s="27">
        <f t="shared" si="3"/>
        <v>2400000</v>
      </c>
      <c r="G139" s="49" t="s">
        <v>63</v>
      </c>
    </row>
    <row r="140" spans="1:10" s="50" customFormat="1" ht="27" customHeight="1" x14ac:dyDescent="0.3">
      <c r="A140" s="60">
        <v>33622320</v>
      </c>
      <c r="B140" s="47" t="s">
        <v>156</v>
      </c>
      <c r="C140" s="39" t="s">
        <v>62</v>
      </c>
      <c r="D140" s="26">
        <v>600</v>
      </c>
      <c r="E140" s="27">
        <v>1150</v>
      </c>
      <c r="F140" s="27">
        <f t="shared" si="3"/>
        <v>690000</v>
      </c>
      <c r="G140" s="49" t="s">
        <v>63</v>
      </c>
    </row>
    <row r="141" spans="1:10" s="50" customFormat="1" ht="30" customHeight="1" x14ac:dyDescent="0.3">
      <c r="A141" s="60">
        <v>336611180</v>
      </c>
      <c r="B141" s="25" t="s">
        <v>157</v>
      </c>
      <c r="C141" s="39" t="s">
        <v>62</v>
      </c>
      <c r="D141" s="59">
        <v>1000</v>
      </c>
      <c r="E141" s="27">
        <v>1200</v>
      </c>
      <c r="F141" s="27">
        <f t="shared" si="3"/>
        <v>1200000</v>
      </c>
      <c r="G141" s="49" t="s">
        <v>63</v>
      </c>
    </row>
    <row r="142" spans="1:10" s="50" customFormat="1" ht="28.5" customHeight="1" x14ac:dyDescent="0.3">
      <c r="A142" s="60">
        <v>33141430</v>
      </c>
      <c r="B142" s="25" t="s">
        <v>158</v>
      </c>
      <c r="C142" s="39" t="s">
        <v>37</v>
      </c>
      <c r="D142" s="26">
        <v>1200</v>
      </c>
      <c r="E142" s="27">
        <v>1300</v>
      </c>
      <c r="F142" s="27">
        <f t="shared" si="3"/>
        <v>1560000</v>
      </c>
      <c r="G142" s="49" t="s">
        <v>63</v>
      </c>
      <c r="J142" s="50">
        <f>102000/10</f>
        <v>10200</v>
      </c>
    </row>
    <row r="143" spans="1:10" s="50" customFormat="1" ht="24.75" customHeight="1" x14ac:dyDescent="0.3">
      <c r="A143" s="60">
        <v>3361600</v>
      </c>
      <c r="B143" s="25" t="s">
        <v>159</v>
      </c>
      <c r="C143" s="39" t="s">
        <v>65</v>
      </c>
      <c r="D143" s="26">
        <v>300</v>
      </c>
      <c r="E143" s="27">
        <v>800</v>
      </c>
      <c r="F143" s="27">
        <f t="shared" si="3"/>
        <v>240000</v>
      </c>
      <c r="G143" s="49" t="s">
        <v>63</v>
      </c>
      <c r="J143" s="50">
        <f>+J142/1000</f>
        <v>10.199999999999999</v>
      </c>
    </row>
    <row r="144" spans="1:10" s="50" customFormat="1" ht="15" customHeight="1" x14ac:dyDescent="0.3">
      <c r="A144" s="60">
        <v>33141110</v>
      </c>
      <c r="B144" s="25" t="s">
        <v>160</v>
      </c>
      <c r="C144" s="39" t="s">
        <v>62</v>
      </c>
      <c r="D144" s="26">
        <v>450</v>
      </c>
      <c r="E144" s="27">
        <v>1200</v>
      </c>
      <c r="F144" s="27">
        <f t="shared" si="3"/>
        <v>540000</v>
      </c>
      <c r="G144" s="49" t="s">
        <v>63</v>
      </c>
    </row>
    <row r="145" spans="1:7" s="50" customFormat="1" ht="15" customHeight="1" x14ac:dyDescent="0.3">
      <c r="A145" s="60">
        <v>33691176</v>
      </c>
      <c r="B145" s="25" t="s">
        <v>161</v>
      </c>
      <c r="C145" s="39" t="s">
        <v>62</v>
      </c>
      <c r="D145" s="26">
        <v>2400</v>
      </c>
      <c r="E145" s="27">
        <v>2000</v>
      </c>
      <c r="F145" s="27">
        <f t="shared" si="3"/>
        <v>4800000</v>
      </c>
      <c r="G145" s="49" t="s">
        <v>63</v>
      </c>
    </row>
    <row r="146" spans="1:7" s="50" customFormat="1" ht="15" customHeight="1" x14ac:dyDescent="0.3">
      <c r="A146" s="60">
        <v>33621690</v>
      </c>
      <c r="B146" s="25" t="s">
        <v>162</v>
      </c>
      <c r="C146" s="39" t="s">
        <v>62</v>
      </c>
      <c r="D146" s="26">
        <v>350</v>
      </c>
      <c r="E146" s="27">
        <v>300</v>
      </c>
      <c r="F146" s="27">
        <f t="shared" si="3"/>
        <v>105000</v>
      </c>
      <c r="G146" s="49" t="s">
        <v>63</v>
      </c>
    </row>
    <row r="147" spans="1:7" s="50" customFormat="1" ht="15" customHeight="1" x14ac:dyDescent="0.3">
      <c r="A147" s="60">
        <v>33611190</v>
      </c>
      <c r="B147" s="25" t="s">
        <v>163</v>
      </c>
      <c r="C147" s="39" t="s">
        <v>62</v>
      </c>
      <c r="D147" s="26">
        <v>1300</v>
      </c>
      <c r="E147" s="27">
        <v>2000</v>
      </c>
      <c r="F147" s="27">
        <f t="shared" si="3"/>
        <v>2600000</v>
      </c>
      <c r="G147" s="49" t="s">
        <v>63</v>
      </c>
    </row>
    <row r="148" spans="1:7" s="50" customFormat="1" ht="42.75" customHeight="1" x14ac:dyDescent="0.3">
      <c r="A148" s="60">
        <v>33611760</v>
      </c>
      <c r="B148" s="25" t="s">
        <v>164</v>
      </c>
      <c r="C148" s="39" t="s">
        <v>65</v>
      </c>
      <c r="D148" s="26">
        <v>10</v>
      </c>
      <c r="E148" s="27">
        <v>500</v>
      </c>
      <c r="F148" s="27">
        <f t="shared" si="3"/>
        <v>5000</v>
      </c>
      <c r="G148" s="49" t="s">
        <v>63</v>
      </c>
    </row>
    <row r="149" spans="1:7" s="50" customFormat="1" ht="24.75" customHeight="1" x14ac:dyDescent="0.3">
      <c r="A149" s="60">
        <v>33621750</v>
      </c>
      <c r="B149" s="25" t="s">
        <v>165</v>
      </c>
      <c r="C149" s="39" t="s">
        <v>65</v>
      </c>
      <c r="D149" s="26">
        <v>100</v>
      </c>
      <c r="E149" s="27">
        <v>300</v>
      </c>
      <c r="F149" s="27">
        <f t="shared" si="3"/>
        <v>30000</v>
      </c>
      <c r="G149" s="49" t="s">
        <v>63</v>
      </c>
    </row>
    <row r="150" spans="1:7" s="50" customFormat="1" ht="24.75" customHeight="1" x14ac:dyDescent="0.3">
      <c r="A150" s="60">
        <v>33621510</v>
      </c>
      <c r="B150" s="25" t="s">
        <v>166</v>
      </c>
      <c r="C150" s="39" t="s">
        <v>62</v>
      </c>
      <c r="D150" s="26">
        <v>600</v>
      </c>
      <c r="E150" s="27">
        <v>1000</v>
      </c>
      <c r="F150" s="27">
        <f t="shared" si="3"/>
        <v>600000</v>
      </c>
      <c r="G150" s="49" t="s">
        <v>63</v>
      </c>
    </row>
    <row r="151" spans="1:7" s="50" customFormat="1" ht="24.75" customHeight="1" x14ac:dyDescent="0.3">
      <c r="A151" s="60">
        <v>33611190</v>
      </c>
      <c r="B151" s="25" t="s">
        <v>167</v>
      </c>
      <c r="C151" s="39" t="s">
        <v>62</v>
      </c>
      <c r="D151" s="26">
        <v>600</v>
      </c>
      <c r="E151" s="27">
        <v>1000</v>
      </c>
      <c r="F151" s="27">
        <f t="shared" si="3"/>
        <v>600000</v>
      </c>
      <c r="G151" s="49" t="s">
        <v>63</v>
      </c>
    </row>
    <row r="152" spans="1:7" s="50" customFormat="1" ht="24.75" customHeight="1" x14ac:dyDescent="0.3">
      <c r="A152" s="46">
        <v>33141110</v>
      </c>
      <c r="B152" s="25" t="s">
        <v>168</v>
      </c>
      <c r="C152" s="39" t="s">
        <v>37</v>
      </c>
      <c r="D152" s="26">
        <v>1</v>
      </c>
      <c r="E152" s="27">
        <v>75000</v>
      </c>
      <c r="F152" s="27">
        <f t="shared" si="3"/>
        <v>75000</v>
      </c>
      <c r="G152" s="49" t="s">
        <v>63</v>
      </c>
    </row>
    <row r="153" spans="1:7" s="50" customFormat="1" ht="24.75" customHeight="1" x14ac:dyDescent="0.3">
      <c r="A153" s="46">
        <v>33141110</v>
      </c>
      <c r="B153" s="25" t="s">
        <v>169</v>
      </c>
      <c r="C153" s="39" t="s">
        <v>37</v>
      </c>
      <c r="D153" s="26">
        <v>1</v>
      </c>
      <c r="E153" s="27">
        <v>15000</v>
      </c>
      <c r="F153" s="27">
        <f t="shared" si="3"/>
        <v>15000</v>
      </c>
      <c r="G153" s="49" t="s">
        <v>63</v>
      </c>
    </row>
    <row r="154" spans="1:7" s="50" customFormat="1" ht="24.75" customHeight="1" x14ac:dyDescent="0.3">
      <c r="A154" s="46">
        <v>33141110</v>
      </c>
      <c r="B154" s="25" t="s">
        <v>170</v>
      </c>
      <c r="C154" s="39" t="s">
        <v>37</v>
      </c>
      <c r="D154" s="26">
        <v>2</v>
      </c>
      <c r="E154" s="27">
        <v>15000</v>
      </c>
      <c r="F154" s="27">
        <f t="shared" si="3"/>
        <v>30000</v>
      </c>
      <c r="G154" s="49" t="s">
        <v>63</v>
      </c>
    </row>
    <row r="155" spans="1:7" s="50" customFormat="1" ht="24.75" customHeight="1" x14ac:dyDescent="0.3">
      <c r="A155" s="46">
        <v>33141110</v>
      </c>
      <c r="B155" s="25" t="s">
        <v>171</v>
      </c>
      <c r="C155" s="39" t="s">
        <v>37</v>
      </c>
      <c r="D155" s="26">
        <v>1</v>
      </c>
      <c r="E155" s="27">
        <v>5000</v>
      </c>
      <c r="F155" s="27">
        <f t="shared" si="3"/>
        <v>5000</v>
      </c>
      <c r="G155" s="49" t="s">
        <v>63</v>
      </c>
    </row>
    <row r="156" spans="1:7" s="50" customFormat="1" ht="24.75" customHeight="1" x14ac:dyDescent="0.3">
      <c r="A156" s="46">
        <v>33141110</v>
      </c>
      <c r="B156" s="25" t="s">
        <v>172</v>
      </c>
      <c r="C156" s="39" t="s">
        <v>37</v>
      </c>
      <c r="D156" s="26">
        <v>1</v>
      </c>
      <c r="E156" s="27">
        <v>10000</v>
      </c>
      <c r="F156" s="27">
        <f t="shared" si="3"/>
        <v>10000</v>
      </c>
      <c r="G156" s="49" t="s">
        <v>63</v>
      </c>
    </row>
    <row r="157" spans="1:7" s="50" customFormat="1" ht="15" customHeight="1" x14ac:dyDescent="0.3">
      <c r="A157" s="61" t="s">
        <v>173</v>
      </c>
      <c r="B157" s="62" t="s">
        <v>174</v>
      </c>
      <c r="C157" s="62" t="s">
        <v>62</v>
      </c>
      <c r="D157" s="62">
        <v>2000</v>
      </c>
      <c r="E157" s="63">
        <v>1000</v>
      </c>
      <c r="F157" s="64"/>
      <c r="G157" s="65"/>
    </row>
    <row r="158" spans="1:7" s="50" customFormat="1" ht="24.75" customHeight="1" x14ac:dyDescent="0.3">
      <c r="A158" s="46">
        <v>33692000</v>
      </c>
      <c r="B158" s="25" t="s">
        <v>61</v>
      </c>
      <c r="C158" s="39" t="s">
        <v>62</v>
      </c>
      <c r="D158" s="26">
        <v>700</v>
      </c>
      <c r="E158" s="27">
        <v>9.73</v>
      </c>
      <c r="F158" s="27">
        <v>19460</v>
      </c>
      <c r="G158" s="49" t="s">
        <v>63</v>
      </c>
    </row>
    <row r="159" spans="1:7" s="50" customFormat="1" ht="24.75" customHeight="1" x14ac:dyDescent="0.3">
      <c r="A159" s="46">
        <v>33622811</v>
      </c>
      <c r="B159" s="25" t="s">
        <v>67</v>
      </c>
      <c r="C159" s="39" t="s">
        <v>62</v>
      </c>
      <c r="D159" s="26">
        <v>300</v>
      </c>
      <c r="E159" s="27">
        <v>15.98</v>
      </c>
      <c r="F159" s="27">
        <v>63920</v>
      </c>
      <c r="G159" s="49" t="s">
        <v>63</v>
      </c>
    </row>
    <row r="160" spans="1:7" s="50" customFormat="1" ht="24.75" customHeight="1" x14ac:dyDescent="0.3">
      <c r="A160" s="46">
        <v>33620000</v>
      </c>
      <c r="B160" s="25" t="s">
        <v>82</v>
      </c>
      <c r="C160" s="39" t="s">
        <v>62</v>
      </c>
      <c r="D160" s="26">
        <v>600</v>
      </c>
      <c r="E160" s="27">
        <v>6</v>
      </c>
      <c r="F160" s="27">
        <v>21000</v>
      </c>
      <c r="G160" s="49" t="s">
        <v>63</v>
      </c>
    </row>
    <row r="161" spans="1:11" s="50" customFormat="1" ht="24.75" customHeight="1" x14ac:dyDescent="0.3">
      <c r="A161" s="46">
        <v>33614000</v>
      </c>
      <c r="B161" s="25" t="s">
        <v>102</v>
      </c>
      <c r="C161" s="39" t="s">
        <v>62</v>
      </c>
      <c r="D161" s="26">
        <v>300</v>
      </c>
      <c r="E161" s="27">
        <v>15.51</v>
      </c>
      <c r="F161" s="27">
        <v>15510</v>
      </c>
      <c r="G161" s="49" t="s">
        <v>63</v>
      </c>
    </row>
    <row r="162" spans="1:11" s="50" customFormat="1" ht="24.75" customHeight="1" x14ac:dyDescent="0.3">
      <c r="A162" s="46">
        <v>33621110</v>
      </c>
      <c r="B162" s="25" t="s">
        <v>104</v>
      </c>
      <c r="C162" s="39" t="s">
        <v>62</v>
      </c>
      <c r="D162" s="26">
        <v>600</v>
      </c>
      <c r="E162" s="27">
        <v>22</v>
      </c>
      <c r="F162" s="27">
        <v>33000</v>
      </c>
      <c r="G162" s="49" t="s">
        <v>63</v>
      </c>
    </row>
    <row r="163" spans="1:11" s="50" customFormat="1" ht="24.75" customHeight="1" x14ac:dyDescent="0.3">
      <c r="A163" s="46">
        <v>33611760</v>
      </c>
      <c r="B163" s="25" t="s">
        <v>152</v>
      </c>
      <c r="C163" s="39" t="s">
        <v>62</v>
      </c>
      <c r="D163" s="26">
        <v>600</v>
      </c>
      <c r="E163" s="27">
        <v>13</v>
      </c>
      <c r="F163" s="27">
        <v>84500</v>
      </c>
      <c r="G163" s="49" t="s">
        <v>63</v>
      </c>
    </row>
    <row r="164" spans="1:11" s="50" customFormat="1" ht="24.75" customHeight="1" x14ac:dyDescent="0.3">
      <c r="A164" s="46">
        <v>33692513</v>
      </c>
      <c r="B164" s="25" t="s">
        <v>132</v>
      </c>
      <c r="C164" s="39" t="s">
        <v>62</v>
      </c>
      <c r="D164" s="26">
        <v>200</v>
      </c>
      <c r="E164" s="27">
        <v>1000</v>
      </c>
      <c r="F164" s="27">
        <f>+E164*D164</f>
        <v>200000</v>
      </c>
      <c r="G164" s="49" t="s">
        <v>63</v>
      </c>
    </row>
    <row r="165" spans="1:11" s="50" customFormat="1" ht="24.75" customHeight="1" x14ac:dyDescent="0.3">
      <c r="A165" s="46">
        <v>33616000</v>
      </c>
      <c r="B165" s="25" t="s">
        <v>155</v>
      </c>
      <c r="C165" s="39" t="s">
        <v>62</v>
      </c>
      <c r="D165" s="26">
        <v>300</v>
      </c>
      <c r="E165" s="27">
        <v>1200</v>
      </c>
      <c r="F165" s="27">
        <f>+D165*E165</f>
        <v>360000</v>
      </c>
      <c r="G165" s="49" t="s">
        <v>63</v>
      </c>
    </row>
    <row r="166" spans="1:11" s="50" customFormat="1" ht="24.75" customHeight="1" x14ac:dyDescent="0.3">
      <c r="A166" s="46">
        <v>33622320</v>
      </c>
      <c r="B166" s="25" t="s">
        <v>156</v>
      </c>
      <c r="C166" s="39" t="s">
        <v>62</v>
      </c>
      <c r="D166" s="26">
        <v>300</v>
      </c>
      <c r="E166" s="27">
        <v>1150</v>
      </c>
      <c r="F166" s="27">
        <f>+D166*E166</f>
        <v>345000</v>
      </c>
      <c r="G166" s="49" t="s">
        <v>63</v>
      </c>
    </row>
    <row r="167" spans="1:11" s="50" customFormat="1" ht="24.75" customHeight="1" x14ac:dyDescent="0.3">
      <c r="A167" s="46">
        <v>336611180</v>
      </c>
      <c r="B167" s="25" t="s">
        <v>157</v>
      </c>
      <c r="C167" s="39" t="s">
        <v>62</v>
      </c>
      <c r="D167" s="26">
        <v>300</v>
      </c>
      <c r="E167" s="27">
        <v>1200</v>
      </c>
      <c r="F167" s="27">
        <f>+D167*E167</f>
        <v>360000</v>
      </c>
      <c r="G167" s="49" t="s">
        <v>63</v>
      </c>
    </row>
    <row r="168" spans="1:11" s="50" customFormat="1" ht="24.75" customHeight="1" x14ac:dyDescent="0.3">
      <c r="A168" s="46">
        <v>33141430</v>
      </c>
      <c r="B168" s="25" t="s">
        <v>158</v>
      </c>
      <c r="C168" s="39" t="s">
        <v>37</v>
      </c>
      <c r="D168" s="26">
        <v>300</v>
      </c>
      <c r="E168" s="27">
        <v>1300</v>
      </c>
      <c r="F168" s="27">
        <f>+D168*E168</f>
        <v>390000</v>
      </c>
      <c r="G168" s="49" t="s">
        <v>63</v>
      </c>
    </row>
    <row r="169" spans="1:11" s="50" customFormat="1" ht="24.75" customHeight="1" x14ac:dyDescent="0.3">
      <c r="A169" s="46">
        <v>33611190</v>
      </c>
      <c r="B169" s="25" t="s">
        <v>163</v>
      </c>
      <c r="C169" s="39" t="s">
        <v>62</v>
      </c>
      <c r="D169" s="26">
        <v>300</v>
      </c>
      <c r="E169" s="27">
        <v>2000</v>
      </c>
      <c r="F169" s="27">
        <f>+D169*E169</f>
        <v>600000</v>
      </c>
      <c r="G169" s="49" t="s">
        <v>63</v>
      </c>
    </row>
    <row r="170" spans="1:11" s="50" customFormat="1" ht="24.75" customHeight="1" x14ac:dyDescent="0.3">
      <c r="A170" s="46"/>
      <c r="B170" s="25"/>
      <c r="C170" s="39"/>
      <c r="D170" s="26"/>
      <c r="E170" s="27"/>
      <c r="F170" s="27"/>
      <c r="G170" s="49"/>
    </row>
    <row r="171" spans="1:11" s="45" customFormat="1" x14ac:dyDescent="0.25">
      <c r="A171" s="61" t="s">
        <v>175</v>
      </c>
      <c r="B171" s="62"/>
      <c r="C171" s="62"/>
      <c r="D171" s="62"/>
      <c r="E171" s="63"/>
      <c r="F171" s="64"/>
      <c r="G171" s="65"/>
    </row>
    <row r="172" spans="1:11" s="29" customFormat="1" ht="25.5" customHeight="1" x14ac:dyDescent="0.2">
      <c r="A172" s="46">
        <v>33631240</v>
      </c>
      <c r="B172" s="25" t="s">
        <v>176</v>
      </c>
      <c r="C172" s="66" t="s">
        <v>71</v>
      </c>
      <c r="D172" s="66">
        <v>10</v>
      </c>
      <c r="E172" s="27">
        <v>2500</v>
      </c>
      <c r="F172" s="27">
        <f>+E172*D172</f>
        <v>25000</v>
      </c>
      <c r="G172" s="28" t="s">
        <v>22</v>
      </c>
    </row>
    <row r="173" spans="1:11" s="29" customFormat="1" ht="25.5" customHeight="1" x14ac:dyDescent="0.2">
      <c r="A173" s="46">
        <v>33631140</v>
      </c>
      <c r="B173" s="25" t="s">
        <v>177</v>
      </c>
      <c r="C173" s="66" t="s">
        <v>178</v>
      </c>
      <c r="D173" s="66">
        <v>200</v>
      </c>
      <c r="E173" s="27">
        <v>2000</v>
      </c>
      <c r="F173" s="27">
        <f>+E173*D173</f>
        <v>400000</v>
      </c>
      <c r="G173" s="28" t="s">
        <v>22</v>
      </c>
      <c r="I173" s="28"/>
    </row>
    <row r="174" spans="1:11" s="29" customFormat="1" ht="25.5" customHeight="1" x14ac:dyDescent="0.2">
      <c r="A174" s="46">
        <v>33631140</v>
      </c>
      <c r="B174" s="25" t="s">
        <v>179</v>
      </c>
      <c r="C174" s="66" t="s">
        <v>178</v>
      </c>
      <c r="D174" s="66">
        <v>200</v>
      </c>
      <c r="E174" s="27">
        <v>2000</v>
      </c>
      <c r="F174" s="27">
        <f>+E174*D174</f>
        <v>400000</v>
      </c>
      <c r="G174" s="28" t="s">
        <v>22</v>
      </c>
    </row>
    <row r="175" spans="1:11" s="29" customFormat="1" ht="25.5" customHeight="1" x14ac:dyDescent="0.2">
      <c r="A175" s="46">
        <v>24451140</v>
      </c>
      <c r="B175" s="25" t="s">
        <v>180</v>
      </c>
      <c r="C175" s="66" t="s">
        <v>181</v>
      </c>
      <c r="D175" s="66">
        <v>5</v>
      </c>
      <c r="E175" s="27">
        <v>5000</v>
      </c>
      <c r="F175" s="27">
        <f>+E175*D175</f>
        <v>25000</v>
      </c>
      <c r="G175" s="28" t="s">
        <v>22</v>
      </c>
      <c r="K175" s="67"/>
    </row>
    <row r="176" spans="1:11" s="29" customFormat="1" ht="25.5" customHeight="1" x14ac:dyDescent="0.2">
      <c r="A176" s="68">
        <v>33141200</v>
      </c>
      <c r="B176" s="47" t="s">
        <v>182</v>
      </c>
      <c r="C176" s="69" t="s">
        <v>183</v>
      </c>
      <c r="D176" s="69">
        <v>2</v>
      </c>
      <c r="E176" s="27">
        <v>4500</v>
      </c>
      <c r="F176" s="27">
        <f t="shared" ref="F176:F185" si="4">+E176*D176</f>
        <v>9000</v>
      </c>
      <c r="G176" s="28" t="s">
        <v>22</v>
      </c>
    </row>
    <row r="177" spans="1:11" s="29" customFormat="1" ht="25.5" customHeight="1" x14ac:dyDescent="0.2">
      <c r="A177" s="46">
        <v>24451140</v>
      </c>
      <c r="B177" s="25" t="s">
        <v>184</v>
      </c>
      <c r="C177" s="66" t="s">
        <v>37</v>
      </c>
      <c r="D177" s="66">
        <v>1</v>
      </c>
      <c r="E177" s="27">
        <v>700</v>
      </c>
      <c r="F177" s="27">
        <f t="shared" si="4"/>
        <v>700</v>
      </c>
      <c r="G177" s="28" t="s">
        <v>22</v>
      </c>
      <c r="K177" s="67"/>
    </row>
    <row r="178" spans="1:11" s="29" customFormat="1" ht="25.5" customHeight="1" x14ac:dyDescent="0.2">
      <c r="A178" s="46">
        <v>24451140</v>
      </c>
      <c r="B178" s="47" t="s">
        <v>185</v>
      </c>
      <c r="C178" s="66" t="s">
        <v>37</v>
      </c>
      <c r="D178" s="69">
        <v>1</v>
      </c>
      <c r="E178" s="27">
        <v>1350</v>
      </c>
      <c r="F178" s="27">
        <f t="shared" si="4"/>
        <v>1350</v>
      </c>
      <c r="G178" s="28" t="s">
        <v>22</v>
      </c>
    </row>
    <row r="179" spans="1:11" s="29" customFormat="1" ht="25.5" customHeight="1" x14ac:dyDescent="0.2">
      <c r="A179" s="46">
        <v>33631140</v>
      </c>
      <c r="B179" s="25" t="s">
        <v>186</v>
      </c>
      <c r="C179" s="66" t="s">
        <v>37</v>
      </c>
      <c r="D179" s="66">
        <v>3</v>
      </c>
      <c r="E179" s="27">
        <v>350</v>
      </c>
      <c r="F179" s="27">
        <f t="shared" si="4"/>
        <v>1050</v>
      </c>
      <c r="G179" s="28" t="s">
        <v>22</v>
      </c>
    </row>
    <row r="180" spans="1:11" s="29" customFormat="1" ht="25.5" customHeight="1" x14ac:dyDescent="0.2">
      <c r="A180" s="46">
        <v>24451140</v>
      </c>
      <c r="B180" s="25" t="s">
        <v>187</v>
      </c>
      <c r="C180" s="66" t="s">
        <v>37</v>
      </c>
      <c r="D180" s="66">
        <v>25</v>
      </c>
      <c r="E180" s="27">
        <v>90</v>
      </c>
      <c r="F180" s="27">
        <f t="shared" si="4"/>
        <v>2250</v>
      </c>
      <c r="G180" s="28" t="s">
        <v>22</v>
      </c>
      <c r="K180" s="67"/>
    </row>
    <row r="181" spans="1:11" s="29" customFormat="1" ht="25.5" customHeight="1" x14ac:dyDescent="0.2">
      <c r="A181" s="68">
        <v>33141200</v>
      </c>
      <c r="B181" s="47" t="s">
        <v>188</v>
      </c>
      <c r="C181" s="66" t="s">
        <v>37</v>
      </c>
      <c r="D181" s="69">
        <v>25</v>
      </c>
      <c r="E181" s="27">
        <v>115</v>
      </c>
      <c r="F181" s="27">
        <f t="shared" si="4"/>
        <v>2875</v>
      </c>
      <c r="G181" s="28" t="s">
        <v>22</v>
      </c>
    </row>
    <row r="182" spans="1:11" s="29" customFormat="1" ht="25.5" customHeight="1" x14ac:dyDescent="0.2">
      <c r="A182" s="46">
        <v>33631140</v>
      </c>
      <c r="B182" s="25" t="s">
        <v>189</v>
      </c>
      <c r="C182" s="66" t="s">
        <v>37</v>
      </c>
      <c r="D182" s="66">
        <v>50</v>
      </c>
      <c r="E182" s="27">
        <v>225</v>
      </c>
      <c r="F182" s="27">
        <f t="shared" si="4"/>
        <v>11250</v>
      </c>
      <c r="G182" s="28" t="s">
        <v>22</v>
      </c>
    </row>
    <row r="183" spans="1:11" s="29" customFormat="1" ht="25.5" customHeight="1" x14ac:dyDescent="0.2">
      <c r="A183" s="46">
        <v>24451140</v>
      </c>
      <c r="B183" s="25" t="s">
        <v>190</v>
      </c>
      <c r="C183" s="66" t="s">
        <v>37</v>
      </c>
      <c r="D183" s="66">
        <v>2</v>
      </c>
      <c r="E183" s="27">
        <v>1800</v>
      </c>
      <c r="F183" s="27">
        <f t="shared" si="4"/>
        <v>3600</v>
      </c>
      <c r="G183" s="28" t="s">
        <v>22</v>
      </c>
      <c r="K183" s="67"/>
    </row>
    <row r="184" spans="1:11" s="29" customFormat="1" ht="25.5" customHeight="1" x14ac:dyDescent="0.2">
      <c r="A184" s="68">
        <v>33141200</v>
      </c>
      <c r="B184" s="47" t="s">
        <v>191</v>
      </c>
      <c r="C184" s="66" t="s">
        <v>37</v>
      </c>
      <c r="D184" s="69">
        <v>2</v>
      </c>
      <c r="E184" s="27">
        <v>2500</v>
      </c>
      <c r="F184" s="27">
        <f>+E184*D184</f>
        <v>5000</v>
      </c>
      <c r="G184" s="28" t="s">
        <v>22</v>
      </c>
    </row>
    <row r="185" spans="1:11" s="29" customFormat="1" ht="25.5" customHeight="1" x14ac:dyDescent="0.2">
      <c r="A185" s="68">
        <v>33141200</v>
      </c>
      <c r="B185" s="47" t="s">
        <v>192</v>
      </c>
      <c r="C185" s="66" t="s">
        <v>37</v>
      </c>
      <c r="D185" s="69">
        <v>2</v>
      </c>
      <c r="E185" s="27">
        <v>2500</v>
      </c>
      <c r="F185" s="27">
        <f t="shared" si="4"/>
        <v>5000</v>
      </c>
      <c r="G185" s="28" t="s">
        <v>22</v>
      </c>
    </row>
    <row r="186" spans="1:11" s="45" customFormat="1" ht="18" x14ac:dyDescent="0.35">
      <c r="A186" s="70" t="s">
        <v>193</v>
      </c>
      <c r="B186" s="71"/>
      <c r="C186" s="71"/>
      <c r="D186" s="71"/>
      <c r="E186" s="72"/>
      <c r="F186" s="73">
        <f>SUM(F187:F199)</f>
        <v>288500</v>
      </c>
      <c r="G186" s="74"/>
    </row>
    <row r="187" spans="1:11" s="29" customFormat="1" ht="18" x14ac:dyDescent="0.2">
      <c r="A187" s="46">
        <v>39831242</v>
      </c>
      <c r="B187" s="25" t="s">
        <v>194</v>
      </c>
      <c r="C187" s="39" t="s">
        <v>183</v>
      </c>
      <c r="D187" s="26">
        <v>10</v>
      </c>
      <c r="E187" s="27">
        <v>400</v>
      </c>
      <c r="F187" s="27">
        <f>+E187*D187</f>
        <v>4000</v>
      </c>
      <c r="G187" s="28" t="s">
        <v>22</v>
      </c>
    </row>
    <row r="188" spans="1:11" s="29" customFormat="1" ht="18" x14ac:dyDescent="0.2">
      <c r="A188" s="46">
        <v>39831240</v>
      </c>
      <c r="B188" s="25" t="s">
        <v>195</v>
      </c>
      <c r="C188" s="39" t="s">
        <v>183</v>
      </c>
      <c r="D188" s="26">
        <v>8</v>
      </c>
      <c r="E188" s="27">
        <v>350</v>
      </c>
      <c r="F188" s="27">
        <f t="shared" ref="F188:F199" si="5">+E188*D188</f>
        <v>2800</v>
      </c>
      <c r="G188" s="28" t="s">
        <v>22</v>
      </c>
    </row>
    <row r="189" spans="1:11" s="29" customFormat="1" ht="18" x14ac:dyDescent="0.2">
      <c r="A189" s="46">
        <v>39831600</v>
      </c>
      <c r="B189" s="25" t="s">
        <v>196</v>
      </c>
      <c r="C189" s="75" t="s">
        <v>183</v>
      </c>
      <c r="D189" s="76">
        <v>6</v>
      </c>
      <c r="E189" s="27">
        <v>900</v>
      </c>
      <c r="F189" s="27">
        <f t="shared" si="5"/>
        <v>5400</v>
      </c>
      <c r="G189" s="28" t="s">
        <v>22</v>
      </c>
    </row>
    <row r="190" spans="1:11" s="29" customFormat="1" ht="18" x14ac:dyDescent="0.2">
      <c r="A190" s="46">
        <v>39291000</v>
      </c>
      <c r="B190" s="25" t="s">
        <v>197</v>
      </c>
      <c r="C190" s="39" t="s">
        <v>183</v>
      </c>
      <c r="D190" s="26">
        <v>20</v>
      </c>
      <c r="E190" s="27">
        <v>230</v>
      </c>
      <c r="F190" s="27">
        <f t="shared" si="5"/>
        <v>4600</v>
      </c>
      <c r="G190" s="28" t="s">
        <v>22</v>
      </c>
    </row>
    <row r="191" spans="1:11" s="29" customFormat="1" ht="18" x14ac:dyDescent="0.2">
      <c r="A191" s="46">
        <v>39836000</v>
      </c>
      <c r="B191" s="25" t="s">
        <v>198</v>
      </c>
      <c r="C191" s="39" t="s">
        <v>37</v>
      </c>
      <c r="D191" s="26">
        <v>6</v>
      </c>
      <c r="E191" s="27">
        <v>1200</v>
      </c>
      <c r="F191" s="27">
        <f t="shared" si="5"/>
        <v>7200</v>
      </c>
      <c r="G191" s="28" t="s">
        <v>22</v>
      </c>
    </row>
    <row r="192" spans="1:11" s="29" customFormat="1" ht="18" x14ac:dyDescent="0.2">
      <c r="A192" s="46">
        <v>39224340</v>
      </c>
      <c r="B192" s="25" t="s">
        <v>199</v>
      </c>
      <c r="C192" s="39" t="s">
        <v>37</v>
      </c>
      <c r="D192" s="26">
        <v>2</v>
      </c>
      <c r="E192" s="27">
        <v>5000</v>
      </c>
      <c r="F192" s="27">
        <f t="shared" si="5"/>
        <v>10000</v>
      </c>
      <c r="G192" s="28" t="s">
        <v>22</v>
      </c>
    </row>
    <row r="193" spans="1:12" s="29" customFormat="1" ht="18" x14ac:dyDescent="0.2">
      <c r="A193" s="46">
        <v>31221280</v>
      </c>
      <c r="B193" s="25" t="s">
        <v>200</v>
      </c>
      <c r="C193" s="39" t="s">
        <v>37</v>
      </c>
      <c r="D193" s="26">
        <v>3</v>
      </c>
      <c r="E193" s="27">
        <v>2000</v>
      </c>
      <c r="F193" s="27">
        <f t="shared" si="5"/>
        <v>6000</v>
      </c>
      <c r="G193" s="28" t="s">
        <v>22</v>
      </c>
    </row>
    <row r="194" spans="1:12" s="29" customFormat="1" ht="18" x14ac:dyDescent="0.2">
      <c r="A194" s="46">
        <v>18141100</v>
      </c>
      <c r="B194" s="25" t="s">
        <v>201</v>
      </c>
      <c r="C194" s="39" t="s">
        <v>37</v>
      </c>
      <c r="D194" s="26">
        <v>30</v>
      </c>
      <c r="E194" s="27">
        <v>400</v>
      </c>
      <c r="F194" s="27">
        <f t="shared" si="5"/>
        <v>12000</v>
      </c>
      <c r="G194" s="28" t="s">
        <v>22</v>
      </c>
    </row>
    <row r="195" spans="1:12" s="78" customFormat="1" ht="15.75" customHeight="1" x14ac:dyDescent="0.25">
      <c r="A195" s="46">
        <v>39562000</v>
      </c>
      <c r="B195" s="25" t="s">
        <v>202</v>
      </c>
      <c r="C195" s="39" t="s">
        <v>37</v>
      </c>
      <c r="D195" s="26">
        <v>2</v>
      </c>
      <c r="E195" s="27">
        <v>2500</v>
      </c>
      <c r="F195" s="27">
        <f t="shared" si="5"/>
        <v>5000</v>
      </c>
      <c r="G195" s="28" t="s">
        <v>22</v>
      </c>
      <c r="H195" s="77"/>
      <c r="I195" s="77"/>
      <c r="J195" s="77"/>
      <c r="L195" s="79"/>
    </row>
    <row r="196" spans="1:12" s="80" customFormat="1" ht="18" x14ac:dyDescent="0.2">
      <c r="A196" s="46">
        <v>39831240</v>
      </c>
      <c r="B196" s="25" t="s">
        <v>203</v>
      </c>
      <c r="C196" s="39" t="s">
        <v>181</v>
      </c>
      <c r="D196" s="26">
        <v>10</v>
      </c>
      <c r="E196" s="27">
        <v>350</v>
      </c>
      <c r="F196" s="27">
        <f>+E196*D196</f>
        <v>3500</v>
      </c>
      <c r="G196" s="28" t="s">
        <v>22</v>
      </c>
    </row>
    <row r="197" spans="1:12" s="80" customFormat="1" ht="18" x14ac:dyDescent="0.2">
      <c r="A197" s="46">
        <v>31221280</v>
      </c>
      <c r="B197" s="25" t="s">
        <v>204</v>
      </c>
      <c r="C197" s="39" t="s">
        <v>37</v>
      </c>
      <c r="D197" s="26">
        <v>4</v>
      </c>
      <c r="E197" s="27">
        <v>7000</v>
      </c>
      <c r="F197" s="27">
        <f>+E197*D197</f>
        <v>28000</v>
      </c>
      <c r="G197" s="28" t="s">
        <v>22</v>
      </c>
    </row>
    <row r="198" spans="1:12" s="80" customFormat="1" ht="16.5" x14ac:dyDescent="0.3">
      <c r="A198" s="81" t="s">
        <v>205</v>
      </c>
      <c r="B198" s="82"/>
      <c r="C198" s="82"/>
      <c r="D198" s="82"/>
      <c r="E198" s="83"/>
      <c r="F198" s="73">
        <f>SUM(F199)</f>
        <v>100000</v>
      </c>
      <c r="G198" s="84" t="s">
        <v>206</v>
      </c>
    </row>
    <row r="199" spans="1:12" s="80" customFormat="1" ht="18" x14ac:dyDescent="0.2">
      <c r="A199" s="46">
        <v>39121520</v>
      </c>
      <c r="B199" s="25" t="s">
        <v>207</v>
      </c>
      <c r="C199" s="39" t="s">
        <v>37</v>
      </c>
      <c r="D199" s="26">
        <v>1</v>
      </c>
      <c r="E199" s="27">
        <v>100000</v>
      </c>
      <c r="F199" s="27">
        <f t="shared" si="5"/>
        <v>100000</v>
      </c>
      <c r="G199" s="28" t="s">
        <v>22</v>
      </c>
    </row>
    <row r="200" spans="1:12" s="86" customFormat="1" ht="16.5" x14ac:dyDescent="0.3">
      <c r="A200" s="81" t="s">
        <v>208</v>
      </c>
      <c r="B200" s="82"/>
      <c r="C200" s="82"/>
      <c r="D200" s="82"/>
      <c r="E200" s="83"/>
      <c r="F200" s="85">
        <f>SUM(F201)</f>
        <v>165000</v>
      </c>
      <c r="G200" s="84" t="s">
        <v>206</v>
      </c>
    </row>
    <row r="201" spans="1:12" s="86" customFormat="1" ht="18" x14ac:dyDescent="0.25">
      <c r="A201" s="87">
        <v>9132200</v>
      </c>
      <c r="B201" s="88" t="s">
        <v>209</v>
      </c>
      <c r="C201" s="88" t="s">
        <v>210</v>
      </c>
      <c r="D201" s="88">
        <v>300</v>
      </c>
      <c r="E201" s="27">
        <v>550</v>
      </c>
      <c r="F201" s="27">
        <f>+E201*D201</f>
        <v>165000</v>
      </c>
      <c r="G201" s="89" t="s">
        <v>22</v>
      </c>
    </row>
    <row r="202" spans="1:12" s="94" customFormat="1" ht="16.5" x14ac:dyDescent="0.3">
      <c r="A202" s="90" t="s">
        <v>211</v>
      </c>
      <c r="B202" s="91"/>
      <c r="C202" s="91"/>
      <c r="D202" s="91"/>
      <c r="E202" s="92"/>
      <c r="F202" s="37">
        <f>+F205+F204</f>
        <v>105000</v>
      </c>
      <c r="G202" s="93" t="s">
        <v>206</v>
      </c>
    </row>
    <row r="203" spans="1:12" s="94" customFormat="1" ht="18" x14ac:dyDescent="0.3">
      <c r="A203" s="95">
        <v>31130000</v>
      </c>
      <c r="B203" s="96" t="s">
        <v>212</v>
      </c>
      <c r="C203" s="97" t="s">
        <v>37</v>
      </c>
      <c r="D203" s="98">
        <v>1</v>
      </c>
      <c r="E203" s="27">
        <v>350000</v>
      </c>
      <c r="F203" s="27">
        <f>+E203</f>
        <v>350000</v>
      </c>
      <c r="G203" s="99" t="s">
        <v>22</v>
      </c>
    </row>
    <row r="204" spans="1:12" s="94" customFormat="1" ht="18" x14ac:dyDescent="0.3">
      <c r="A204" s="95">
        <v>31130000</v>
      </c>
      <c r="B204" s="96" t="s">
        <v>213</v>
      </c>
      <c r="C204" s="97" t="s">
        <v>37</v>
      </c>
      <c r="D204" s="98">
        <v>2</v>
      </c>
      <c r="E204" s="27">
        <v>90000</v>
      </c>
      <c r="F204" s="27">
        <f>+E204</f>
        <v>90000</v>
      </c>
      <c r="G204" s="99" t="s">
        <v>22</v>
      </c>
    </row>
    <row r="205" spans="1:12" s="94" customFormat="1" ht="18" x14ac:dyDescent="0.3">
      <c r="A205" s="95">
        <v>33100000</v>
      </c>
      <c r="B205" s="96" t="s">
        <v>214</v>
      </c>
      <c r="C205" s="97" t="s">
        <v>37</v>
      </c>
      <c r="D205" s="98">
        <v>1</v>
      </c>
      <c r="E205" s="27">
        <v>15000</v>
      </c>
      <c r="F205" s="27">
        <f>+E205</f>
        <v>15000</v>
      </c>
      <c r="G205" s="99" t="s">
        <v>22</v>
      </c>
    </row>
    <row r="206" spans="1:12" s="86" customFormat="1" ht="15.75" x14ac:dyDescent="0.25">
      <c r="A206" s="100" t="s">
        <v>215</v>
      </c>
      <c r="B206" s="71"/>
      <c r="C206" s="71"/>
      <c r="D206" s="71"/>
      <c r="E206" s="72"/>
      <c r="F206" s="37">
        <f>SUM(F207:F213)</f>
        <v>83500</v>
      </c>
      <c r="G206" s="93"/>
    </row>
    <row r="207" spans="1:12" s="29" customFormat="1" ht="18" x14ac:dyDescent="0.2">
      <c r="A207" s="24">
        <v>9211000</v>
      </c>
      <c r="B207" s="25" t="s">
        <v>216</v>
      </c>
      <c r="C207" s="39" t="s">
        <v>181</v>
      </c>
      <c r="D207" s="26">
        <v>10</v>
      </c>
      <c r="E207" s="27">
        <v>4000</v>
      </c>
      <c r="F207" s="27">
        <f t="shared" ref="F207:F213" si="6">+E207*D207</f>
        <v>40000</v>
      </c>
      <c r="G207" s="28" t="s">
        <v>22</v>
      </c>
    </row>
    <row r="208" spans="1:12" s="29" customFormat="1" ht="18" x14ac:dyDescent="0.2">
      <c r="A208" s="24">
        <v>9211000</v>
      </c>
      <c r="B208" s="25" t="s">
        <v>217</v>
      </c>
      <c r="C208" s="39" t="s">
        <v>181</v>
      </c>
      <c r="D208" s="26">
        <v>10</v>
      </c>
      <c r="E208" s="27">
        <v>3000</v>
      </c>
      <c r="F208" s="27">
        <f t="shared" si="6"/>
        <v>30000</v>
      </c>
      <c r="G208" s="28" t="s">
        <v>22</v>
      </c>
    </row>
    <row r="209" spans="1:7" s="29" customFormat="1" ht="18" x14ac:dyDescent="0.2">
      <c r="A209" s="24">
        <v>34900000</v>
      </c>
      <c r="B209" s="25" t="s">
        <v>218</v>
      </c>
      <c r="C209" s="39" t="s">
        <v>37</v>
      </c>
      <c r="D209" s="26">
        <v>4</v>
      </c>
      <c r="E209" s="27">
        <v>500</v>
      </c>
      <c r="F209" s="27">
        <f t="shared" si="6"/>
        <v>2000</v>
      </c>
      <c r="G209" s="28" t="s">
        <v>22</v>
      </c>
    </row>
    <row r="210" spans="1:7" s="29" customFormat="1" ht="18" x14ac:dyDescent="0.2">
      <c r="A210" s="24">
        <v>9211000</v>
      </c>
      <c r="B210" s="25" t="s">
        <v>219</v>
      </c>
      <c r="C210" s="39" t="s">
        <v>181</v>
      </c>
      <c r="D210" s="26">
        <v>2</v>
      </c>
      <c r="E210" s="27">
        <v>1300</v>
      </c>
      <c r="F210" s="27">
        <f t="shared" si="6"/>
        <v>2600</v>
      </c>
      <c r="G210" s="28" t="s">
        <v>22</v>
      </c>
    </row>
    <row r="211" spans="1:7" s="29" customFormat="1" ht="18" x14ac:dyDescent="0.2">
      <c r="A211" s="24">
        <v>9211000</v>
      </c>
      <c r="B211" s="25" t="s">
        <v>220</v>
      </c>
      <c r="C211" s="39" t="s">
        <v>37</v>
      </c>
      <c r="D211" s="26">
        <v>1</v>
      </c>
      <c r="E211" s="27">
        <v>700</v>
      </c>
      <c r="F211" s="27">
        <f t="shared" si="6"/>
        <v>700</v>
      </c>
      <c r="G211" s="28" t="s">
        <v>22</v>
      </c>
    </row>
    <row r="212" spans="1:7" s="29" customFormat="1" ht="18" x14ac:dyDescent="0.2">
      <c r="A212" s="24">
        <v>34900000</v>
      </c>
      <c r="B212" s="25" t="s">
        <v>221</v>
      </c>
      <c r="C212" s="39" t="s">
        <v>37</v>
      </c>
      <c r="D212" s="26">
        <v>1</v>
      </c>
      <c r="E212" s="27">
        <v>1200</v>
      </c>
      <c r="F212" s="27">
        <f>+E212*D212</f>
        <v>1200</v>
      </c>
      <c r="G212" s="28" t="s">
        <v>22</v>
      </c>
    </row>
    <row r="213" spans="1:7" s="29" customFormat="1" ht="18" x14ac:dyDescent="0.2">
      <c r="A213" s="24">
        <v>34900000</v>
      </c>
      <c r="B213" s="25" t="s">
        <v>222</v>
      </c>
      <c r="C213" s="39" t="s">
        <v>37</v>
      </c>
      <c r="D213" s="26">
        <v>1</v>
      </c>
      <c r="E213" s="27">
        <v>7000</v>
      </c>
      <c r="F213" s="27">
        <f t="shared" si="6"/>
        <v>7000</v>
      </c>
      <c r="G213" s="28" t="s">
        <v>22</v>
      </c>
    </row>
    <row r="214" spans="1:7" s="86" customFormat="1" x14ac:dyDescent="0.25">
      <c r="A214" s="45"/>
      <c r="B214" s="101"/>
      <c r="C214" s="45"/>
      <c r="D214" s="45"/>
      <c r="E214" s="45"/>
      <c r="F214" s="45"/>
      <c r="G214" s="45"/>
    </row>
    <row r="215" spans="1:7" s="86" customFormat="1" ht="18" x14ac:dyDescent="0.35">
      <c r="A215" s="45"/>
      <c r="B215" s="102" t="s">
        <v>223</v>
      </c>
      <c r="C215" s="103"/>
      <c r="D215" s="103"/>
      <c r="E215" s="45"/>
      <c r="F215" s="45"/>
      <c r="G215" s="45"/>
    </row>
    <row r="216" spans="1:7" s="45" customFormat="1" x14ac:dyDescent="0.25"/>
    <row r="217" spans="1:7" s="45" customFormat="1" x14ac:dyDescent="0.25"/>
    <row r="218" spans="1:7" s="45" customFormat="1" x14ac:dyDescent="0.25"/>
    <row r="219" spans="1:7" s="45" customFormat="1" x14ac:dyDescent="0.25"/>
    <row r="220" spans="1:7" s="45" customFormat="1" x14ac:dyDescent="0.25"/>
    <row r="221" spans="1:7" s="45" customFormat="1" x14ac:dyDescent="0.25"/>
    <row r="222" spans="1:7" s="45" customFormat="1" x14ac:dyDescent="0.25"/>
    <row r="223" spans="1:7" s="45" customFormat="1" x14ac:dyDescent="0.25"/>
    <row r="224" spans="1:7" s="45" customFormat="1" x14ac:dyDescent="0.25"/>
    <row r="225" s="45" customFormat="1" x14ac:dyDescent="0.25"/>
    <row r="226" s="45" customFormat="1" x14ac:dyDescent="0.25"/>
    <row r="227" s="45" customFormat="1" x14ac:dyDescent="0.25"/>
    <row r="228" s="45" customFormat="1" x14ac:dyDescent="0.25"/>
    <row r="229" s="45" customFormat="1" x14ac:dyDescent="0.25"/>
    <row r="230" s="45" customFormat="1" x14ac:dyDescent="0.25"/>
    <row r="231" s="45" customFormat="1" x14ac:dyDescent="0.25"/>
    <row r="232" s="45" customFormat="1" x14ac:dyDescent="0.25"/>
    <row r="233" s="45" customFormat="1" x14ac:dyDescent="0.25"/>
    <row r="234" s="45" customFormat="1" x14ac:dyDescent="0.25"/>
    <row r="235" s="45" customFormat="1" x14ac:dyDescent="0.25"/>
    <row r="236" s="45" customFormat="1" x14ac:dyDescent="0.25"/>
    <row r="237" s="45" customFormat="1" x14ac:dyDescent="0.25"/>
    <row r="238" s="45" customFormat="1" x14ac:dyDescent="0.25"/>
    <row r="239" s="45" customFormat="1" x14ac:dyDescent="0.25"/>
    <row r="240" s="45" customFormat="1" x14ac:dyDescent="0.25"/>
    <row r="241" s="45" customFormat="1" x14ac:dyDescent="0.25"/>
    <row r="242" s="45" customFormat="1" x14ac:dyDescent="0.25"/>
    <row r="243" s="45" customFormat="1" x14ac:dyDescent="0.25"/>
    <row r="244" s="45" customFormat="1" x14ac:dyDescent="0.25"/>
    <row r="245" s="45" customFormat="1" x14ac:dyDescent="0.25"/>
    <row r="246" s="45" customFormat="1" x14ac:dyDescent="0.25"/>
    <row r="247" s="45" customFormat="1" x14ac:dyDescent="0.25"/>
    <row r="248" s="45" customFormat="1" x14ac:dyDescent="0.25"/>
    <row r="249" s="45" customFormat="1" x14ac:dyDescent="0.25"/>
    <row r="250" s="45" customFormat="1" x14ac:dyDescent="0.25"/>
    <row r="251" s="45" customFormat="1" x14ac:dyDescent="0.25"/>
    <row r="252" s="45" customFormat="1" x14ac:dyDescent="0.25"/>
    <row r="253" s="45" customFormat="1" x14ac:dyDescent="0.25"/>
    <row r="254" s="45" customFormat="1" x14ac:dyDescent="0.25"/>
    <row r="255" s="45" customFormat="1" x14ac:dyDescent="0.25"/>
    <row r="256" s="45" customFormat="1" x14ac:dyDescent="0.25"/>
    <row r="257" s="45" customFormat="1" x14ac:dyDescent="0.25"/>
    <row r="258" s="45" customFormat="1" x14ac:dyDescent="0.25"/>
    <row r="259" s="45" customFormat="1" x14ac:dyDescent="0.25"/>
    <row r="260" s="45" customFormat="1" x14ac:dyDescent="0.25"/>
    <row r="261" s="45" customFormat="1" x14ac:dyDescent="0.25"/>
    <row r="262" s="45" customFormat="1" x14ac:dyDescent="0.25"/>
    <row r="263" s="45" customFormat="1" x14ac:dyDescent="0.25"/>
    <row r="264" s="45" customFormat="1" x14ac:dyDescent="0.25"/>
    <row r="265" s="45" customFormat="1" x14ac:dyDescent="0.25"/>
    <row r="266" s="45" customFormat="1" x14ac:dyDescent="0.25"/>
    <row r="267" s="45" customFormat="1" x14ac:dyDescent="0.25"/>
    <row r="268" s="45" customFormat="1" x14ac:dyDescent="0.25"/>
    <row r="269" s="45" customFormat="1" x14ac:dyDescent="0.25"/>
    <row r="270" s="45" customFormat="1" x14ac:dyDescent="0.25"/>
    <row r="271" s="45" customFormat="1" x14ac:dyDescent="0.25"/>
    <row r="272" s="45" customFormat="1" x14ac:dyDescent="0.25"/>
    <row r="273" s="45" customFormat="1" x14ac:dyDescent="0.25"/>
    <row r="274" s="45" customFormat="1" x14ac:dyDescent="0.25"/>
    <row r="275" s="45" customFormat="1" x14ac:dyDescent="0.25"/>
    <row r="276" s="45" customFormat="1" x14ac:dyDescent="0.25"/>
    <row r="277" s="45" customFormat="1" x14ac:dyDescent="0.25"/>
    <row r="278" s="45" customFormat="1" x14ac:dyDescent="0.25"/>
    <row r="279" s="45" customFormat="1" x14ac:dyDescent="0.25"/>
    <row r="280" s="45" customFormat="1" x14ac:dyDescent="0.25"/>
    <row r="281" s="45" customFormat="1" x14ac:dyDescent="0.25"/>
    <row r="282" s="45" customFormat="1" x14ac:dyDescent="0.25"/>
    <row r="283" s="45" customFormat="1" x14ac:dyDescent="0.25"/>
    <row r="284" s="45" customFormat="1" x14ac:dyDescent="0.25"/>
    <row r="285" s="45" customFormat="1" x14ac:dyDescent="0.25"/>
    <row r="286" s="45" customFormat="1" x14ac:dyDescent="0.25"/>
    <row r="287" s="45" customFormat="1" x14ac:dyDescent="0.25"/>
    <row r="288" s="45" customFormat="1" x14ac:dyDescent="0.25"/>
    <row r="289" s="45" customFormat="1" x14ac:dyDescent="0.25"/>
    <row r="290" s="45" customFormat="1" x14ac:dyDescent="0.25"/>
    <row r="291" s="45" customFormat="1" x14ac:dyDescent="0.25"/>
    <row r="292" s="45" customFormat="1" x14ac:dyDescent="0.25"/>
    <row r="293" s="45" customFormat="1" x14ac:dyDescent="0.25"/>
    <row r="294" s="45" customFormat="1" x14ac:dyDescent="0.25"/>
    <row r="295" s="45" customFormat="1" x14ac:dyDescent="0.25"/>
    <row r="296" s="45" customFormat="1" x14ac:dyDescent="0.25"/>
    <row r="297" s="45" customFormat="1" x14ac:dyDescent="0.25"/>
    <row r="298" s="45" customFormat="1" x14ac:dyDescent="0.25"/>
    <row r="299" s="45" customFormat="1" x14ac:dyDescent="0.25"/>
    <row r="300" s="45" customFormat="1" x14ac:dyDescent="0.25"/>
    <row r="301" s="45" customFormat="1" x14ac:dyDescent="0.25"/>
    <row r="302" s="45" customFormat="1" x14ac:dyDescent="0.25"/>
    <row r="303" s="45" customFormat="1" x14ac:dyDescent="0.25"/>
    <row r="304" s="45" customFormat="1" x14ac:dyDescent="0.25"/>
    <row r="305" spans="1:7" s="45" customFormat="1" x14ac:dyDescent="0.25"/>
    <row r="306" spans="1:7" s="45" customFormat="1" x14ac:dyDescent="0.25"/>
    <row r="307" spans="1:7" s="45" customFormat="1" x14ac:dyDescent="0.25"/>
    <row r="308" spans="1:7" s="45" customFormat="1" x14ac:dyDescent="0.25"/>
    <row r="309" spans="1:7" s="45" customFormat="1" x14ac:dyDescent="0.25"/>
    <row r="310" spans="1:7" s="45" customFormat="1" x14ac:dyDescent="0.25"/>
    <row r="311" spans="1:7" s="45" customFormat="1" x14ac:dyDescent="0.25"/>
    <row r="312" spans="1:7" s="45" customFormat="1" x14ac:dyDescent="0.25"/>
    <row r="313" spans="1:7" s="45" customFormat="1" x14ac:dyDescent="0.25"/>
    <row r="314" spans="1:7" s="45" customFormat="1" x14ac:dyDescent="0.25"/>
    <row r="315" spans="1:7" s="45" customFormat="1" x14ac:dyDescent="0.25"/>
    <row r="316" spans="1:7" s="45" customFormat="1" x14ac:dyDescent="0.25"/>
    <row r="317" spans="1:7" s="45" customFormat="1" x14ac:dyDescent="0.25"/>
    <row r="318" spans="1:7" s="45" customFormat="1" x14ac:dyDescent="0.25"/>
    <row r="319" spans="1:7" s="45" customFormat="1" x14ac:dyDescent="0.25"/>
    <row r="320" spans="1:7" x14ac:dyDescent="0.25">
      <c r="A320" s="4"/>
      <c r="B320" s="4"/>
      <c r="C320" s="4"/>
      <c r="D320" s="4"/>
      <c r="E320" s="4"/>
      <c r="F320" s="4"/>
      <c r="G320" s="4"/>
    </row>
    <row r="321" spans="1:7" x14ac:dyDescent="0.25">
      <c r="A321" s="4"/>
      <c r="B321" s="4"/>
      <c r="C321" s="4"/>
      <c r="D321" s="4"/>
      <c r="E321" s="4"/>
      <c r="F321" s="4"/>
      <c r="G321" s="4"/>
    </row>
    <row r="322" spans="1:7" x14ac:dyDescent="0.25">
      <c r="A322" s="4"/>
      <c r="B322" s="4"/>
      <c r="C322" s="4"/>
      <c r="D322" s="4"/>
      <c r="E322" s="4"/>
      <c r="F322" s="4"/>
      <c r="G322" s="4"/>
    </row>
    <row r="323" spans="1:7" x14ac:dyDescent="0.25">
      <c r="A323" s="4"/>
      <c r="B323" s="4"/>
      <c r="C323" s="4"/>
      <c r="D323" s="4"/>
      <c r="E323" s="4"/>
      <c r="F323" s="4"/>
      <c r="G323" s="4"/>
    </row>
    <row r="324" spans="1:7" x14ac:dyDescent="0.25">
      <c r="A324" s="4"/>
      <c r="B324" s="4"/>
      <c r="C324" s="4"/>
      <c r="D324" s="4"/>
      <c r="E324" s="4"/>
      <c r="F324" s="4"/>
      <c r="G324" s="4"/>
    </row>
    <row r="325" spans="1:7" x14ac:dyDescent="0.25">
      <c r="A325" s="4"/>
      <c r="B325" s="4"/>
      <c r="C325" s="4"/>
      <c r="D325" s="4"/>
      <c r="E325" s="4"/>
      <c r="F325" s="4"/>
      <c r="G325" s="4"/>
    </row>
    <row r="326" spans="1:7" x14ac:dyDescent="0.25">
      <c r="A326" s="4"/>
      <c r="B326" s="4"/>
      <c r="C326" s="4"/>
      <c r="D326" s="4"/>
      <c r="E326" s="4"/>
      <c r="F326" s="4"/>
      <c r="G326" s="4"/>
    </row>
    <row r="327" spans="1:7" x14ac:dyDescent="0.25">
      <c r="A327" s="4"/>
      <c r="B327" s="4"/>
      <c r="C327" s="4"/>
      <c r="D327" s="4"/>
      <c r="E327" s="4"/>
      <c r="F327" s="4"/>
      <c r="G327" s="4"/>
    </row>
    <row r="328" spans="1:7" x14ac:dyDescent="0.25">
      <c r="A328" s="4"/>
      <c r="B328" s="4"/>
      <c r="C328" s="4"/>
      <c r="D328" s="4"/>
      <c r="E328" s="4"/>
      <c r="F328" s="4"/>
      <c r="G328" s="4"/>
    </row>
  </sheetData>
  <mergeCells count="28">
    <mergeCell ref="A202:E202"/>
    <mergeCell ref="F202:G202"/>
    <mergeCell ref="A206:E206"/>
    <mergeCell ref="F206:G206"/>
    <mergeCell ref="A186:E186"/>
    <mergeCell ref="F186:G186"/>
    <mergeCell ref="A198:E198"/>
    <mergeCell ref="F198:G198"/>
    <mergeCell ref="A200:E200"/>
    <mergeCell ref="F200:G200"/>
    <mergeCell ref="A51:E51"/>
    <mergeCell ref="F51:G51"/>
    <mergeCell ref="A157:E157"/>
    <mergeCell ref="F157:G157"/>
    <mergeCell ref="A171:E171"/>
    <mergeCell ref="F171:G171"/>
    <mergeCell ref="B11:G11"/>
    <mergeCell ref="B14:E14"/>
    <mergeCell ref="F14:G14"/>
    <mergeCell ref="A27:G27"/>
    <mergeCell ref="A28:E28"/>
    <mergeCell ref="F28:G28"/>
    <mergeCell ref="B5:G5"/>
    <mergeCell ref="B6:G6"/>
    <mergeCell ref="B7:G7"/>
    <mergeCell ref="B8:G8"/>
    <mergeCell ref="B9:G9"/>
    <mergeCell ref="B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2021-12-23T12:58:00Z</dcterms:modified>
  <cp:keywords>https://mul2-tavush.gov.am/tasks/315135/oneclick/gnumneri plan.xlsx?token=2fd46456c49cfc43b68e427437264dd3</cp:keywords>
</cp:coreProperties>
</file>